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Feuil1" sheetId="1" r:id="rId1"/>
    <sheet name="Sheet1" sheetId="2" r:id="rId2"/>
    <sheet name="Results" sheetId="3" r:id="rId3"/>
  </sheets>
  <calcPr calcId="152511"/>
</workbook>
</file>

<file path=xl/calcChain.xml><?xml version="1.0" encoding="utf-8"?>
<calcChain xmlns="http://schemas.openxmlformats.org/spreadsheetml/2006/main">
  <c r="J30" i="3" l="1"/>
  <c r="H30" i="3"/>
  <c r="F30" i="3"/>
  <c r="J29" i="3"/>
  <c r="H29" i="3"/>
  <c r="F29" i="3"/>
  <c r="J28" i="3"/>
  <c r="H28" i="3"/>
  <c r="F28" i="3"/>
  <c r="J23" i="3"/>
  <c r="H23" i="3"/>
  <c r="F23" i="3"/>
  <c r="D23" i="3"/>
  <c r="J22" i="3"/>
  <c r="H22" i="3"/>
  <c r="F22" i="3"/>
  <c r="D22" i="3"/>
  <c r="J21" i="3"/>
  <c r="H21" i="3"/>
  <c r="F21" i="3"/>
  <c r="D21" i="3"/>
  <c r="N7" i="1" l="1"/>
  <c r="L25" i="1"/>
  <c r="O25" i="1"/>
  <c r="M7" i="1"/>
  <c r="N63" i="1" l="1"/>
  <c r="M63" i="1"/>
  <c r="M61" i="1"/>
  <c r="O63" i="1"/>
  <c r="I58" i="1"/>
  <c r="I59" i="1"/>
  <c r="M59" i="1"/>
  <c r="L59" i="1"/>
  <c r="O61" i="1" l="1"/>
  <c r="N61" i="1"/>
  <c r="L61" i="1"/>
  <c r="L33" i="1" l="1"/>
  <c r="O29" i="1"/>
  <c r="N29" i="1"/>
  <c r="L29" i="1"/>
  <c r="L27" i="1"/>
  <c r="G3" i="1" l="1"/>
  <c r="J4" i="1" l="1"/>
  <c r="P4" i="1" s="1"/>
  <c r="O7" i="1" l="1"/>
  <c r="J3" i="1"/>
  <c r="O93" i="1" l="1"/>
  <c r="N93" i="1"/>
  <c r="M93" i="1"/>
  <c r="L93" i="1"/>
  <c r="O91" i="1"/>
  <c r="N91" i="1"/>
  <c r="M91" i="1"/>
  <c r="L91" i="1"/>
  <c r="O89" i="1"/>
  <c r="N89" i="1"/>
  <c r="M89" i="1"/>
  <c r="L89" i="1"/>
  <c r="O87" i="1"/>
  <c r="N87" i="1"/>
  <c r="M87" i="1"/>
  <c r="L87" i="1"/>
  <c r="O85" i="1"/>
  <c r="N85" i="1"/>
  <c r="M85" i="1"/>
  <c r="L85" i="1"/>
  <c r="O83" i="1"/>
  <c r="N83" i="1"/>
  <c r="M83" i="1"/>
  <c r="L83" i="1"/>
  <c r="O81" i="1"/>
  <c r="N81" i="1"/>
  <c r="M81" i="1"/>
  <c r="L81" i="1"/>
  <c r="O79" i="1"/>
  <c r="N79" i="1"/>
  <c r="M79" i="1"/>
  <c r="L79" i="1"/>
  <c r="L77" i="1"/>
  <c r="M77" i="1"/>
  <c r="N77" i="1"/>
  <c r="O77" i="1"/>
  <c r="O71" i="1"/>
  <c r="N71" i="1"/>
  <c r="M71" i="1"/>
  <c r="L71" i="1"/>
  <c r="O69" i="1"/>
  <c r="N69" i="1"/>
  <c r="M69" i="1"/>
  <c r="L69" i="1"/>
  <c r="O67" i="1"/>
  <c r="N67" i="1"/>
  <c r="M67" i="1"/>
  <c r="L67" i="1"/>
  <c r="O65" i="1"/>
  <c r="N65" i="1"/>
  <c r="M65" i="1"/>
  <c r="L65" i="1"/>
  <c r="L63" i="1"/>
  <c r="N59" i="1"/>
  <c r="O55" i="1"/>
  <c r="O57" i="1"/>
  <c r="O59" i="1"/>
  <c r="N57" i="1"/>
  <c r="N55" i="1"/>
  <c r="N53" i="1"/>
  <c r="O53" i="1"/>
  <c r="O51" i="1"/>
  <c r="N51" i="1"/>
  <c r="O49" i="1"/>
  <c r="O47" i="1"/>
  <c r="O45" i="1"/>
  <c r="N49" i="1"/>
  <c r="N47" i="1"/>
  <c r="M47" i="1"/>
  <c r="M57" i="1"/>
  <c r="L57" i="1"/>
  <c r="M55" i="1"/>
  <c r="L55" i="1"/>
  <c r="M53" i="1"/>
  <c r="L53" i="1"/>
  <c r="M51" i="1"/>
  <c r="L51" i="1"/>
  <c r="M49" i="1"/>
  <c r="L49" i="1"/>
  <c r="L47" i="1"/>
  <c r="O43" i="1"/>
  <c r="O39" i="1"/>
  <c r="N39" i="1"/>
  <c r="O37" i="1"/>
  <c r="O33" i="1"/>
  <c r="O30" i="1"/>
  <c r="O27" i="1"/>
  <c r="O23" i="1"/>
  <c r="O4" i="1"/>
  <c r="O11" i="1"/>
  <c r="N45" i="1"/>
  <c r="M45" i="1"/>
  <c r="L45" i="1"/>
  <c r="O41" i="1"/>
  <c r="N43" i="1"/>
  <c r="M43" i="1"/>
  <c r="L43" i="1"/>
  <c r="M41" i="1"/>
  <c r="N41" i="1"/>
  <c r="L41" i="1"/>
  <c r="N37" i="1"/>
  <c r="L39" i="1"/>
  <c r="M39" i="1"/>
  <c r="M37" i="1"/>
  <c r="L37" i="1"/>
  <c r="N35" i="1"/>
  <c r="M35" i="1"/>
  <c r="L35" i="1"/>
  <c r="M33" i="1"/>
  <c r="O32" i="1"/>
  <c r="N32" i="1"/>
  <c r="M32" i="1"/>
  <c r="L32" i="1"/>
  <c r="L30" i="1"/>
  <c r="O28" i="1"/>
  <c r="M29" i="1"/>
  <c r="N28" i="1"/>
  <c r="L28" i="1"/>
  <c r="L11" i="1"/>
  <c r="M11" i="1"/>
  <c r="N11" i="1"/>
  <c r="L13" i="1"/>
  <c r="M13" i="1"/>
  <c r="N13" i="1"/>
  <c r="O13" i="1"/>
  <c r="L6" i="1"/>
  <c r="M6" i="1"/>
  <c r="N6" i="1"/>
  <c r="O6" i="1"/>
  <c r="M28" i="1"/>
  <c r="N27" i="1"/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J93" i="1" l="1"/>
  <c r="P93" i="1" s="1"/>
  <c r="E93" i="1"/>
  <c r="B93" i="1"/>
  <c r="J92" i="1"/>
  <c r="E92" i="1"/>
  <c r="B92" i="1"/>
  <c r="J91" i="1"/>
  <c r="P91" i="1" s="1"/>
  <c r="E91" i="1"/>
  <c r="B91" i="1"/>
  <c r="J90" i="1"/>
  <c r="E90" i="1"/>
  <c r="B90" i="1"/>
  <c r="J89" i="1"/>
  <c r="P89" i="1" s="1"/>
  <c r="E89" i="1"/>
  <c r="B89" i="1"/>
  <c r="J88" i="1"/>
  <c r="E88" i="1"/>
  <c r="B88" i="1"/>
  <c r="J87" i="1"/>
  <c r="P87" i="1" s="1"/>
  <c r="E87" i="1"/>
  <c r="B87" i="1"/>
  <c r="J86" i="1"/>
  <c r="E86" i="1"/>
  <c r="B86" i="1"/>
  <c r="J85" i="1"/>
  <c r="P85" i="1" s="1"/>
  <c r="E85" i="1"/>
  <c r="B85" i="1"/>
  <c r="J84" i="1"/>
  <c r="E84" i="1"/>
  <c r="B84" i="1"/>
  <c r="J83" i="1"/>
  <c r="P83" i="1" s="1"/>
  <c r="E83" i="1"/>
  <c r="B83" i="1"/>
  <c r="J82" i="1"/>
  <c r="E82" i="1"/>
  <c r="B82" i="1"/>
  <c r="J81" i="1"/>
  <c r="P81" i="1" s="1"/>
  <c r="E81" i="1"/>
  <c r="B81" i="1"/>
  <c r="J80" i="1"/>
  <c r="E80" i="1"/>
  <c r="B80" i="1"/>
  <c r="J79" i="1"/>
  <c r="P79" i="1" s="1"/>
  <c r="E79" i="1"/>
  <c r="B79" i="1"/>
  <c r="J78" i="1"/>
  <c r="E78" i="1"/>
  <c r="B78" i="1"/>
  <c r="J77" i="1"/>
  <c r="P77" i="1" s="1"/>
  <c r="E77" i="1"/>
  <c r="B77" i="1"/>
  <c r="J76" i="1"/>
  <c r="E76" i="1"/>
  <c r="B76" i="1"/>
  <c r="J75" i="1"/>
  <c r="E75" i="1"/>
  <c r="B75" i="1"/>
  <c r="J74" i="1"/>
  <c r="E74" i="1"/>
  <c r="B74" i="1"/>
  <c r="J73" i="1"/>
  <c r="E73" i="1"/>
  <c r="B73" i="1"/>
  <c r="J72" i="1"/>
  <c r="E72" i="1"/>
  <c r="B72" i="1"/>
  <c r="J71" i="1"/>
  <c r="P71" i="1" s="1"/>
  <c r="E71" i="1"/>
  <c r="B71" i="1"/>
  <c r="J70" i="1"/>
  <c r="E70" i="1"/>
  <c r="B70" i="1"/>
  <c r="J69" i="1"/>
  <c r="P69" i="1" s="1"/>
  <c r="E69" i="1"/>
  <c r="B69" i="1"/>
  <c r="J68" i="1"/>
  <c r="E68" i="1"/>
  <c r="B68" i="1"/>
  <c r="J67" i="1"/>
  <c r="P67" i="1" s="1"/>
  <c r="E67" i="1"/>
  <c r="B67" i="1"/>
  <c r="J66" i="1"/>
  <c r="E66" i="1"/>
  <c r="B66" i="1"/>
  <c r="J65" i="1"/>
  <c r="P65" i="1" s="1"/>
  <c r="E65" i="1"/>
  <c r="B65" i="1"/>
  <c r="J64" i="1"/>
  <c r="E64" i="1"/>
  <c r="B64" i="1"/>
  <c r="J63" i="1"/>
  <c r="E63" i="1"/>
  <c r="B63" i="1"/>
  <c r="J62" i="1"/>
  <c r="E62" i="1"/>
  <c r="B62" i="1"/>
  <c r="J61" i="1"/>
  <c r="E61" i="1"/>
  <c r="B61" i="1"/>
  <c r="J60" i="1"/>
  <c r="E60" i="1"/>
  <c r="B60" i="1"/>
  <c r="J59" i="1"/>
  <c r="E59" i="1"/>
  <c r="B59" i="1"/>
  <c r="J58" i="1"/>
  <c r="E58" i="1"/>
  <c r="B58" i="1"/>
  <c r="J57" i="1"/>
  <c r="P57" i="1" s="1"/>
  <c r="E57" i="1"/>
  <c r="B57" i="1"/>
  <c r="J56" i="1"/>
  <c r="E56" i="1"/>
  <c r="B56" i="1"/>
  <c r="J55" i="1"/>
  <c r="P55" i="1" s="1"/>
  <c r="E55" i="1"/>
  <c r="B55" i="1"/>
  <c r="J54" i="1"/>
  <c r="E54" i="1"/>
  <c r="B54" i="1"/>
  <c r="J53" i="1"/>
  <c r="P53" i="1" s="1"/>
  <c r="E53" i="1"/>
  <c r="B53" i="1"/>
  <c r="J52" i="1"/>
  <c r="E52" i="1"/>
  <c r="B52" i="1"/>
  <c r="J51" i="1"/>
  <c r="P51" i="1" s="1"/>
  <c r="E51" i="1"/>
  <c r="B51" i="1"/>
  <c r="J50" i="1"/>
  <c r="E50" i="1"/>
  <c r="B50" i="1"/>
  <c r="J49" i="1"/>
  <c r="P49" i="1" s="1"/>
  <c r="E49" i="1"/>
  <c r="B49" i="1"/>
  <c r="J48" i="1"/>
  <c r="E48" i="1"/>
  <c r="B48" i="1"/>
  <c r="J47" i="1"/>
  <c r="P47" i="1" s="1"/>
  <c r="E47" i="1"/>
  <c r="B47" i="1"/>
  <c r="J46" i="1"/>
  <c r="E46" i="1"/>
  <c r="B46" i="1"/>
  <c r="J45" i="1"/>
  <c r="P45" i="1" s="1"/>
  <c r="E45" i="1"/>
  <c r="B45" i="1"/>
  <c r="J44" i="1"/>
  <c r="E44" i="1"/>
  <c r="B44" i="1"/>
  <c r="J43" i="1"/>
  <c r="P43" i="1" s="1"/>
  <c r="E43" i="1"/>
  <c r="B43" i="1"/>
  <c r="J42" i="1"/>
  <c r="E42" i="1"/>
  <c r="B42" i="1"/>
  <c r="J41" i="1"/>
  <c r="P41" i="1" s="1"/>
  <c r="E41" i="1"/>
  <c r="B41" i="1"/>
  <c r="J40" i="1"/>
  <c r="E40" i="1"/>
  <c r="B40" i="1"/>
  <c r="J39" i="1"/>
  <c r="P39" i="1" s="1"/>
  <c r="E39" i="1"/>
  <c r="B39" i="1"/>
  <c r="J38" i="1"/>
  <c r="E38" i="1"/>
  <c r="B38" i="1"/>
  <c r="J37" i="1"/>
  <c r="P37" i="1" s="1"/>
  <c r="E37" i="1"/>
  <c r="B37" i="1"/>
  <c r="J36" i="1"/>
  <c r="E36" i="1"/>
  <c r="B36" i="1"/>
  <c r="J35" i="1"/>
  <c r="E35" i="1"/>
  <c r="B35" i="1"/>
  <c r="J34" i="1"/>
  <c r="E34" i="1"/>
  <c r="B34" i="1"/>
  <c r="N33" i="1"/>
  <c r="J33" i="1"/>
  <c r="P33" i="1" s="1"/>
  <c r="E33" i="1"/>
  <c r="B33" i="1"/>
  <c r="K33" i="1" s="1"/>
  <c r="J32" i="1"/>
  <c r="P32" i="1" s="1"/>
  <c r="E32" i="1"/>
  <c r="B32" i="1"/>
  <c r="J31" i="1"/>
  <c r="E31" i="1"/>
  <c r="B31" i="1"/>
  <c r="N30" i="1"/>
  <c r="M30" i="1"/>
  <c r="J30" i="1"/>
  <c r="P30" i="1" s="1"/>
  <c r="E30" i="1"/>
  <c r="B30" i="1"/>
  <c r="J29" i="1"/>
  <c r="E29" i="1"/>
  <c r="B29" i="1"/>
  <c r="J28" i="1"/>
  <c r="E28" i="1"/>
  <c r="B28" i="1"/>
  <c r="M27" i="1"/>
  <c r="J27" i="1"/>
  <c r="E27" i="1"/>
  <c r="B27" i="1"/>
  <c r="J26" i="1"/>
  <c r="E26" i="1"/>
  <c r="B26" i="1"/>
  <c r="N25" i="1"/>
  <c r="M25" i="1"/>
  <c r="J25" i="1"/>
  <c r="P25" i="1" s="1"/>
  <c r="E25" i="1"/>
  <c r="B25" i="1"/>
  <c r="J24" i="1"/>
  <c r="E24" i="1"/>
  <c r="B24" i="1"/>
  <c r="N23" i="1"/>
  <c r="M23" i="1"/>
  <c r="L23" i="1"/>
  <c r="J23" i="1"/>
  <c r="P23" i="1" s="1"/>
  <c r="E23" i="1"/>
  <c r="B23" i="1"/>
  <c r="J22" i="1"/>
  <c r="E22" i="1"/>
  <c r="B22" i="1"/>
  <c r="O21" i="1"/>
  <c r="N21" i="1"/>
  <c r="M21" i="1"/>
  <c r="L21" i="1"/>
  <c r="J21" i="1"/>
  <c r="P21" i="1" s="1"/>
  <c r="E21" i="1"/>
  <c r="B21" i="1"/>
  <c r="K21" i="1" s="1"/>
  <c r="J20" i="1"/>
  <c r="E20" i="1"/>
  <c r="B20" i="1"/>
  <c r="O19" i="1"/>
  <c r="N19" i="1"/>
  <c r="M19" i="1"/>
  <c r="L19" i="1"/>
  <c r="J19" i="1"/>
  <c r="P19" i="1" s="1"/>
  <c r="E19" i="1"/>
  <c r="B19" i="1"/>
  <c r="J18" i="1"/>
  <c r="E18" i="1"/>
  <c r="B18" i="1"/>
  <c r="O17" i="1"/>
  <c r="N17" i="1"/>
  <c r="M17" i="1"/>
  <c r="L17" i="1"/>
  <c r="J17" i="1"/>
  <c r="P17" i="1" s="1"/>
  <c r="E17" i="1"/>
  <c r="B17" i="1"/>
  <c r="J16" i="1"/>
  <c r="E16" i="1"/>
  <c r="B16" i="1"/>
  <c r="O15" i="1"/>
  <c r="N15" i="1"/>
  <c r="M15" i="1"/>
  <c r="L15" i="1"/>
  <c r="J15" i="1"/>
  <c r="P15" i="1" s="1"/>
  <c r="E15" i="1"/>
  <c r="B15" i="1"/>
  <c r="K15" i="1" s="1"/>
  <c r="J14" i="1"/>
  <c r="E14" i="1"/>
  <c r="B14" i="1"/>
  <c r="J13" i="1"/>
  <c r="P13" i="1" s="1"/>
  <c r="E13" i="1"/>
  <c r="B13" i="1"/>
  <c r="J12" i="1"/>
  <c r="E12" i="1"/>
  <c r="B12" i="1"/>
  <c r="J11" i="1"/>
  <c r="P11" i="1" s="1"/>
  <c r="E11" i="1"/>
  <c r="B11" i="1"/>
  <c r="J10" i="1"/>
  <c r="E10" i="1"/>
  <c r="B10" i="1"/>
  <c r="O9" i="1"/>
  <c r="N9" i="1"/>
  <c r="M9" i="1"/>
  <c r="L9" i="1"/>
  <c r="J9" i="1"/>
  <c r="P9" i="1" s="1"/>
  <c r="E9" i="1"/>
  <c r="B9" i="1"/>
  <c r="J8" i="1"/>
  <c r="E8" i="1"/>
  <c r="B8" i="1"/>
  <c r="L7" i="1"/>
  <c r="J7" i="1"/>
  <c r="P7" i="1" s="1"/>
  <c r="E7" i="1"/>
  <c r="B7" i="1"/>
  <c r="J6" i="1"/>
  <c r="P6" i="1" s="1"/>
  <c r="E6" i="1"/>
  <c r="B6" i="1"/>
  <c r="K6" i="1" s="1"/>
  <c r="J5" i="1"/>
  <c r="E5" i="1"/>
  <c r="B5" i="1"/>
  <c r="N4" i="1"/>
  <c r="M4" i="1"/>
  <c r="L4" i="1"/>
  <c r="E4" i="1"/>
  <c r="B4" i="1"/>
  <c r="E3" i="1"/>
  <c r="B3" i="1"/>
  <c r="K41" i="1" l="1"/>
  <c r="K49" i="1"/>
  <c r="K57" i="1"/>
  <c r="K65" i="1"/>
  <c r="K81" i="1"/>
  <c r="K89" i="1"/>
  <c r="K7" i="1"/>
  <c r="K30" i="1"/>
  <c r="K37" i="1"/>
  <c r="K45" i="1"/>
  <c r="K53" i="1"/>
  <c r="K61" i="1"/>
  <c r="P63" i="1"/>
  <c r="K69" i="1"/>
  <c r="K77" i="1"/>
  <c r="K85" i="1"/>
  <c r="K93" i="1"/>
  <c r="O35" i="1"/>
  <c r="P35" i="1"/>
  <c r="K4" i="1"/>
  <c r="K23" i="1"/>
  <c r="K29" i="1"/>
  <c r="K25" i="1"/>
  <c r="K63" i="1"/>
  <c r="K71" i="1"/>
  <c r="K79" i="1"/>
  <c r="K87" i="1"/>
  <c r="K39" i="1"/>
  <c r="K55" i="1"/>
  <c r="K9" i="1"/>
  <c r="K17" i="1"/>
  <c r="P29" i="1"/>
  <c r="K27" i="1"/>
  <c r="K13" i="1"/>
  <c r="K11" i="1"/>
  <c r="K19" i="1"/>
  <c r="P59" i="1"/>
  <c r="R94" i="1"/>
  <c r="K47" i="1"/>
  <c r="P28" i="1"/>
  <c r="P27" i="1"/>
  <c r="K32" i="1"/>
  <c r="K28" i="1"/>
  <c r="K35" i="1"/>
  <c r="K43" i="1"/>
  <c r="K51" i="1"/>
  <c r="K59" i="1"/>
  <c r="P61" i="1"/>
  <c r="K67" i="1"/>
  <c r="K83" i="1"/>
  <c r="K91" i="1"/>
  <c r="B94" i="1"/>
  <c r="K94" i="1" l="1"/>
  <c r="S96" i="1"/>
</calcChain>
</file>

<file path=xl/sharedStrings.xml><?xml version="1.0" encoding="utf-8"?>
<sst xmlns="http://schemas.openxmlformats.org/spreadsheetml/2006/main" count="101" uniqueCount="45">
  <si>
    <t>x</t>
  </si>
  <si>
    <t>in</t>
  </si>
  <si>
    <t>Z</t>
  </si>
  <si>
    <t>lb-sec2</t>
  </si>
  <si>
    <t>m</t>
  </si>
  <si>
    <t>lb-sec2/in2</t>
  </si>
  <si>
    <t>EI</t>
  </si>
  <si>
    <t>lb-in2</t>
  </si>
  <si>
    <t>lb</t>
  </si>
  <si>
    <t>Δx</t>
  </si>
  <si>
    <t>X</t>
  </si>
  <si>
    <r>
      <t>r</t>
    </r>
    <r>
      <rPr>
        <b/>
        <sz val="10"/>
        <color theme="1"/>
        <rFont val="Calibri"/>
        <family val="2"/>
        <scheme val="minor"/>
      </rPr>
      <t>g</t>
    </r>
  </si>
  <si>
    <t>kg/meter</t>
  </si>
  <si>
    <t>meter</t>
  </si>
  <si>
    <t>N-meter2</t>
  </si>
  <si>
    <t>kAG</t>
  </si>
  <si>
    <t>N</t>
  </si>
  <si>
    <t>Mass/unit length</t>
  </si>
  <si>
    <t>Flexural Stiffness EI</t>
  </si>
  <si>
    <t>Shear Rigidity kAG</t>
  </si>
  <si>
    <t>+</t>
  </si>
  <si>
    <t>rg</t>
  </si>
  <si>
    <t xml:space="preserve">Beginning Fourth Stage </t>
  </si>
  <si>
    <t>x/L</t>
  </si>
  <si>
    <t>EI/Eiref Vehicle A</t>
  </si>
  <si>
    <t>EI/Eiref Vehicle B</t>
  </si>
  <si>
    <t>m/mref Vehicle A</t>
  </si>
  <si>
    <t>m/mref Vehicle B</t>
  </si>
  <si>
    <t>ku/kuref Vehicle A</t>
  </si>
  <si>
    <t>ku/kuref Vehicle B</t>
  </si>
  <si>
    <t>Ending Third Stage</t>
  </si>
  <si>
    <t>end of 1st Stage</t>
  </si>
  <si>
    <t>end of 2nd Stage</t>
  </si>
  <si>
    <t xml:space="preserve">1st Stage Rocket in TN D-2930 </t>
  </si>
  <si>
    <t>Mode</t>
  </si>
  <si>
    <t>Ref. [3] 
- rad/sec</t>
  </si>
  <si>
    <t>From nozzle to tip 
3 groups - rad/sec</t>
  </si>
  <si>
    <t>Δ%</t>
  </si>
  <si>
    <t>From tip to nozzle 
3 groups - rad/sec</t>
  </si>
  <si>
    <t>From nozzle to tip 
1 group - rad/sec</t>
  </si>
  <si>
    <t>From tip to nozzle
 1 groups - rad/sec</t>
  </si>
  <si>
    <t xml:space="preserve">2nd Stage Rocket in TN D-2930 </t>
  </si>
  <si>
    <t xml:space="preserve">3rd Stage Rocket in TN D-2930 </t>
  </si>
  <si>
    <t xml:space="preserve">4th Stage Rocket in TN D-2930 </t>
  </si>
  <si>
    <t>Four Stages Rocket in TN D-2930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</si>
</sst>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gray0625">
        <bgColor rgb="FF92D050"/>
      </patternFill>
    </fill>
    <fill>
      <patternFill patternType="gray0625">
        <bgColor theme="6" tint="0.59999389629810485"/>
      </patternFill>
    </fill>
    <fill>
      <patternFill patternType="gray0625">
        <bgColor theme="6" tint="0.39997558519241921"/>
      </patternFill>
    </fill>
    <fill>
      <patternFill patternType="lightTrellis">
        <bgColor rgb="FF92D050"/>
      </patternFill>
    </fill>
    <fill>
      <patternFill patternType="lightTrellis">
        <bgColor theme="6" tint="0.59999389629810485"/>
      </patternFill>
    </fill>
    <fill>
      <patternFill patternType="lightTrellis">
        <bgColor theme="6" tint="0.39997558519241921"/>
      </patternFill>
    </fill>
    <fill>
      <patternFill patternType="gray0625"/>
    </fill>
    <fill>
      <patternFill patternType="lightTrellis"/>
    </fill>
    <fill>
      <patternFill patternType="lightUp">
        <bgColor rgb="FF92D050"/>
      </patternFill>
    </fill>
    <fill>
      <patternFill patternType="lightUp">
        <bgColor theme="6" tint="0.59999389629810485"/>
      </patternFill>
    </fill>
    <fill>
      <patternFill patternType="lightUp">
        <bgColor theme="6" tint="0.39997558519241921"/>
      </patternFill>
    </fill>
    <fill>
      <patternFill patternType="lightUp"/>
    </fill>
    <fill>
      <patternFill patternType="lightDown">
        <bgColor rgb="FF92D050"/>
      </patternFill>
    </fill>
    <fill>
      <patternFill patternType="lightDown">
        <bgColor theme="6" tint="0.59999389629810485"/>
      </patternFill>
    </fill>
    <fill>
      <patternFill patternType="lightDown">
        <bgColor theme="6" tint="0.39997558519241921"/>
      </patternFill>
    </fill>
    <fill>
      <patternFill patternType="lightDown"/>
    </fill>
    <fill>
      <patternFill patternType="solid">
        <fgColor indexed="65"/>
        <bgColor indexed="64"/>
      </patternFill>
    </fill>
    <fill>
      <patternFill patternType="lightDown">
        <bgColor theme="9" tint="0.79998168889431442"/>
      </patternFill>
    </fill>
    <fill>
      <patternFill patternType="gray0625">
        <bgColor theme="9" tint="0.79998168889431442"/>
      </patternFill>
    </fill>
    <fill>
      <patternFill patternType="lightTrellis">
        <bgColor theme="9" tint="0.79998168889431442"/>
      </patternFill>
    </fill>
    <fill>
      <patternFill patternType="lightUp">
        <bgColor theme="9" tint="0.79998168889431442"/>
      </patternFill>
    </fill>
    <fill>
      <patternFill patternType="gray0625">
        <bgColor theme="6" tint="0.79998168889431442"/>
      </patternFill>
    </fill>
    <fill>
      <patternFill patternType="lightTrellis">
        <bgColor theme="6" tint="0.79998168889431442"/>
      </patternFill>
    </fill>
    <fill>
      <patternFill patternType="solid">
        <fgColor theme="6" tint="0.79998168889431442"/>
        <bgColor indexed="64"/>
      </patternFill>
    </fill>
    <fill>
      <patternFill patternType="lightUp">
        <bgColor theme="6" tint="0.79998168889431442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Dashed">
        <color auto="1"/>
      </left>
      <right/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mediumDashed">
        <color auto="1"/>
      </left>
      <right/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/>
    <xf numFmtId="0" fontId="0" fillId="0" borderId="0" xfId="0" applyFill="1"/>
    <xf numFmtId="11" fontId="0" fillId="0" borderId="0" xfId="0" applyNumberFormat="1" applyFill="1"/>
    <xf numFmtId="0" fontId="0" fillId="2" borderId="1" xfId="0" applyFill="1" applyBorder="1"/>
    <xf numFmtId="0" fontId="0" fillId="2" borderId="2" xfId="0" applyFill="1" applyBorder="1"/>
    <xf numFmtId="11" fontId="0" fillId="2" borderId="2" xfId="0" applyNumberFormat="1" applyFill="1" applyBorder="1"/>
    <xf numFmtId="0" fontId="0" fillId="2" borderId="4" xfId="0" applyFill="1" applyBorder="1"/>
    <xf numFmtId="0" fontId="0" fillId="2" borderId="5" xfId="0" applyFill="1" applyBorder="1"/>
    <xf numFmtId="11" fontId="0" fillId="2" borderId="5" xfId="0" applyNumberFormat="1" applyFill="1" applyBorder="1"/>
    <xf numFmtId="11" fontId="0" fillId="2" borderId="0" xfId="0" applyNumberFormat="1" applyFill="1" applyBorder="1"/>
    <xf numFmtId="11" fontId="0" fillId="0" borderId="0" xfId="0" applyNumberFormat="1" applyFill="1" applyBorder="1"/>
    <xf numFmtId="0" fontId="2" fillId="0" borderId="0" xfId="0" applyFont="1" applyFill="1"/>
    <xf numFmtId="0" fontId="0" fillId="2" borderId="0" xfId="0" applyFill="1" applyBorder="1"/>
    <xf numFmtId="0" fontId="0" fillId="2" borderId="7" xfId="0" applyFill="1" applyBorder="1"/>
    <xf numFmtId="11" fontId="0" fillId="3" borderId="3" xfId="0" applyNumberFormat="1" applyFill="1" applyBorder="1"/>
    <xf numFmtId="11" fontId="0" fillId="3" borderId="8" xfId="0" applyNumberFormat="1" applyFill="1" applyBorder="1"/>
    <xf numFmtId="11" fontId="0" fillId="3" borderId="6" xfId="0" applyNumberFormat="1" applyFill="1" applyBorder="1"/>
    <xf numFmtId="0" fontId="4" fillId="0" borderId="0" xfId="0" applyFont="1"/>
    <xf numFmtId="0" fontId="5" fillId="0" borderId="0" xfId="0" applyFont="1"/>
    <xf numFmtId="11" fontId="0" fillId="4" borderId="2" xfId="0" applyNumberFormat="1" applyFill="1" applyBorder="1"/>
    <xf numFmtId="11" fontId="0" fillId="4" borderId="0" xfId="0" applyNumberFormat="1" applyFill="1" applyBorder="1"/>
    <xf numFmtId="11" fontId="0" fillId="4" borderId="5" xfId="0" applyNumberFormat="1" applyFill="1" applyBorder="1"/>
    <xf numFmtId="0" fontId="0" fillId="4" borderId="2" xfId="0" applyFill="1" applyBorder="1"/>
    <xf numFmtId="0" fontId="0" fillId="4" borderId="0" xfId="0" applyFill="1" applyBorder="1"/>
    <xf numFmtId="0" fontId="0" fillId="4" borderId="5" xfId="0" applyFill="1" applyBorder="1"/>
    <xf numFmtId="0" fontId="0" fillId="5" borderId="1" xfId="0" applyFill="1" applyBorder="1"/>
    <xf numFmtId="0" fontId="0" fillId="6" borderId="2" xfId="0" applyFill="1" applyBorder="1"/>
    <xf numFmtId="0" fontId="0" fillId="5" borderId="2" xfId="0" applyFill="1" applyBorder="1"/>
    <xf numFmtId="11" fontId="0" fillId="5" borderId="2" xfId="0" applyNumberFormat="1" applyFill="1" applyBorder="1"/>
    <xf numFmtId="11" fontId="0" fillId="6" borderId="2" xfId="0" applyNumberFormat="1" applyFill="1" applyBorder="1"/>
    <xf numFmtId="11" fontId="0" fillId="7" borderId="3" xfId="0" applyNumberFormat="1" applyFill="1" applyBorder="1"/>
    <xf numFmtId="0" fontId="0" fillId="5" borderId="7" xfId="0" applyFill="1" applyBorder="1"/>
    <xf numFmtId="0" fontId="0" fillId="6" borderId="0" xfId="0" applyFill="1" applyBorder="1"/>
    <xf numFmtId="0" fontId="0" fillId="5" borderId="0" xfId="0" applyFill="1" applyBorder="1"/>
    <xf numFmtId="11" fontId="0" fillId="5" borderId="0" xfId="0" applyNumberFormat="1" applyFill="1" applyBorder="1"/>
    <xf numFmtId="11" fontId="0" fillId="6" borderId="0" xfId="0" applyNumberFormat="1" applyFill="1" applyBorder="1"/>
    <xf numFmtId="11" fontId="0" fillId="7" borderId="8" xfId="0" applyNumberFormat="1" applyFill="1" applyBorder="1"/>
    <xf numFmtId="0" fontId="0" fillId="8" borderId="7" xfId="0" applyFill="1" applyBorder="1"/>
    <xf numFmtId="0" fontId="0" fillId="9" borderId="0" xfId="0" applyFill="1" applyBorder="1"/>
    <xf numFmtId="0" fontId="0" fillId="8" borderId="0" xfId="0" applyFill="1" applyBorder="1"/>
    <xf numFmtId="11" fontId="0" fillId="8" borderId="0" xfId="0" applyNumberFormat="1" applyFill="1" applyBorder="1"/>
    <xf numFmtId="11" fontId="0" fillId="9" borderId="0" xfId="0" applyNumberFormat="1" applyFill="1" applyBorder="1"/>
    <xf numFmtId="11" fontId="0" fillId="10" borderId="8" xfId="0" applyNumberFormat="1" applyFill="1" applyBorder="1"/>
    <xf numFmtId="0" fontId="0" fillId="13" borderId="7" xfId="0" applyFill="1" applyBorder="1"/>
    <xf numFmtId="0" fontId="0" fillId="14" borderId="0" xfId="0" applyFill="1" applyBorder="1"/>
    <xf numFmtId="0" fontId="0" fillId="13" borderId="0" xfId="0" applyFill="1" applyBorder="1"/>
    <xf numFmtId="11" fontId="0" fillId="13" borderId="0" xfId="0" applyNumberFormat="1" applyFill="1" applyBorder="1"/>
    <xf numFmtId="11" fontId="0" fillId="14" borderId="0" xfId="0" applyNumberFormat="1" applyFill="1" applyBorder="1"/>
    <xf numFmtId="11" fontId="0" fillId="15" borderId="8" xfId="0" applyNumberFormat="1" applyFill="1" applyBorder="1"/>
    <xf numFmtId="0" fontId="0" fillId="17" borderId="7" xfId="0" applyFill="1" applyBorder="1"/>
    <xf numFmtId="0" fontId="0" fillId="18" borderId="0" xfId="0" applyFill="1" applyBorder="1"/>
    <xf numFmtId="0" fontId="0" fillId="17" borderId="0" xfId="0" applyFill="1" applyBorder="1"/>
    <xf numFmtId="11" fontId="0" fillId="17" borderId="0" xfId="0" applyNumberFormat="1" applyFill="1" applyBorder="1"/>
    <xf numFmtId="11" fontId="0" fillId="18" borderId="0" xfId="0" applyNumberFormat="1" applyFill="1" applyBorder="1"/>
    <xf numFmtId="11" fontId="0" fillId="19" borderId="8" xfId="0" applyNumberFormat="1" applyFill="1" applyBorder="1"/>
    <xf numFmtId="0" fontId="0" fillId="8" borderId="4" xfId="0" applyFill="1" applyBorder="1"/>
    <xf numFmtId="0" fontId="0" fillId="9" borderId="5" xfId="0" applyFill="1" applyBorder="1"/>
    <xf numFmtId="0" fontId="0" fillId="8" borderId="5" xfId="0" applyFill="1" applyBorder="1"/>
    <xf numFmtId="11" fontId="0" fillId="8" borderId="5" xfId="0" applyNumberFormat="1" applyFill="1" applyBorder="1"/>
    <xf numFmtId="11" fontId="0" fillId="9" borderId="5" xfId="0" applyNumberFormat="1" applyFill="1" applyBorder="1"/>
    <xf numFmtId="11" fontId="0" fillId="10" borderId="6" xfId="0" applyNumberFormat="1" applyFill="1" applyBorder="1"/>
    <xf numFmtId="0" fontId="4" fillId="0" borderId="0" xfId="0" applyFont="1" applyAlignment="1">
      <alignment horizontal="center"/>
    </xf>
    <xf numFmtId="0" fontId="0" fillId="13" borderId="1" xfId="0" applyFill="1" applyBorder="1"/>
    <xf numFmtId="0" fontId="0" fillId="14" borderId="2" xfId="0" applyFill="1" applyBorder="1"/>
    <xf numFmtId="0" fontId="0" fillId="13" borderId="2" xfId="0" applyFill="1" applyBorder="1"/>
    <xf numFmtId="11" fontId="0" fillId="13" borderId="2" xfId="0" applyNumberFormat="1" applyFill="1" applyBorder="1"/>
    <xf numFmtId="11" fontId="0" fillId="14" borderId="2" xfId="0" applyNumberFormat="1" applyFill="1" applyBorder="1"/>
    <xf numFmtId="11" fontId="0" fillId="15" borderId="3" xfId="0" applyNumberFormat="1" applyFill="1" applyBorder="1"/>
    <xf numFmtId="11" fontId="0" fillId="21" borderId="0" xfId="0" applyNumberFormat="1" applyFill="1" applyBorder="1"/>
    <xf numFmtId="11" fontId="0" fillId="11" borderId="4" xfId="0" applyNumberFormat="1" applyFill="1" applyBorder="1"/>
    <xf numFmtId="11" fontId="0" fillId="11" borderId="5" xfId="0" applyNumberFormat="1" applyFill="1" applyBorder="1"/>
    <xf numFmtId="11" fontId="0" fillId="12" borderId="4" xfId="0" applyNumberFormat="1" applyFill="1" applyBorder="1"/>
    <xf numFmtId="11" fontId="0" fillId="12" borderId="5" xfId="0" applyNumberFormat="1" applyFill="1" applyBorder="1"/>
    <xf numFmtId="11" fontId="0" fillId="16" borderId="12" xfId="0" applyNumberFormat="1" applyFill="1" applyBorder="1"/>
    <xf numFmtId="11" fontId="0" fillId="16" borderId="13" xfId="0" applyNumberFormat="1" applyFill="1" applyBorder="1"/>
    <xf numFmtId="11" fontId="0" fillId="25" borderId="13" xfId="0" applyNumberFormat="1" applyFill="1" applyBorder="1"/>
    <xf numFmtId="11" fontId="0" fillId="16" borderId="4" xfId="0" applyNumberFormat="1" applyFill="1" applyBorder="1"/>
    <xf numFmtId="11" fontId="0" fillId="16" borderId="5" xfId="0" applyNumberFormat="1" applyFill="1" applyBorder="1"/>
    <xf numFmtId="11" fontId="0" fillId="20" borderId="4" xfId="0" applyNumberFormat="1" applyFill="1" applyBorder="1"/>
    <xf numFmtId="11" fontId="0" fillId="20" borderId="5" xfId="0" applyNumberFormat="1" applyFill="1" applyBorder="1"/>
    <xf numFmtId="11" fontId="0" fillId="22" borderId="5" xfId="0" applyNumberFormat="1" applyFill="1" applyBorder="1"/>
    <xf numFmtId="11" fontId="0" fillId="23" borderId="5" xfId="0" applyNumberFormat="1" applyFill="1" applyBorder="1"/>
    <xf numFmtId="11" fontId="0" fillId="12" borderId="12" xfId="0" applyNumberFormat="1" applyFill="1" applyBorder="1"/>
    <xf numFmtId="11" fontId="0" fillId="24" borderId="13" xfId="0" applyNumberFormat="1" applyFill="1" applyBorder="1"/>
    <xf numFmtId="11" fontId="0" fillId="12" borderId="13" xfId="0" applyNumberFormat="1" applyFill="1" applyBorder="1"/>
    <xf numFmtId="11" fontId="0" fillId="11" borderId="12" xfId="0" applyNumberFormat="1" applyFill="1" applyBorder="1"/>
    <xf numFmtId="11" fontId="0" fillId="11" borderId="13" xfId="0" applyNumberFormat="1" applyFill="1" applyBorder="1"/>
    <xf numFmtId="11" fontId="0" fillId="23" borderId="13" xfId="0" applyNumberFormat="1" applyFill="1" applyBorder="1"/>
    <xf numFmtId="0" fontId="0" fillId="13" borderId="9" xfId="0" applyFill="1" applyBorder="1"/>
    <xf numFmtId="0" fontId="0" fillId="14" borderId="10" xfId="0" applyFill="1" applyBorder="1"/>
    <xf numFmtId="0" fontId="0" fillId="13" borderId="10" xfId="0" applyFill="1" applyBorder="1"/>
    <xf numFmtId="11" fontId="0" fillId="13" borderId="10" xfId="0" applyNumberFormat="1" applyFill="1" applyBorder="1"/>
    <xf numFmtId="11" fontId="0" fillId="14" borderId="10" xfId="0" applyNumberFormat="1" applyFill="1" applyBorder="1"/>
    <xf numFmtId="11" fontId="0" fillId="15" borderId="11" xfId="0" applyNumberFormat="1" applyFill="1" applyBorder="1"/>
    <xf numFmtId="11" fontId="0" fillId="24" borderId="5" xfId="0" applyNumberFormat="1" applyFill="1" applyBorder="1"/>
    <xf numFmtId="11" fontId="0" fillId="16" borderId="14" xfId="0" applyNumberFormat="1" applyFill="1" applyBorder="1"/>
    <xf numFmtId="11" fontId="0" fillId="26" borderId="5" xfId="0" applyNumberFormat="1" applyFill="1" applyBorder="1"/>
    <xf numFmtId="11" fontId="0" fillId="27" borderId="5" xfId="0" applyNumberFormat="1" applyFill="1" applyBorder="1"/>
    <xf numFmtId="0" fontId="0" fillId="28" borderId="0" xfId="0" applyFill="1"/>
    <xf numFmtId="11" fontId="0" fillId="29" borderId="13" xfId="0" applyNumberFormat="1" applyFill="1" applyBorder="1"/>
    <xf numFmtId="11" fontId="0" fillId="29" borderId="5" xfId="0" applyNumberFormat="1" applyFill="1" applyBorder="1"/>
    <xf numFmtId="11" fontId="0" fillId="28" borderId="0" xfId="0" applyNumberFormat="1" applyFill="1" applyBorder="1"/>
    <xf numFmtId="11" fontId="0" fillId="21" borderId="1" xfId="0" applyNumberFormat="1" applyFill="1" applyBorder="1"/>
    <xf numFmtId="0" fontId="4" fillId="30" borderId="0" xfId="0" applyFont="1" applyFill="1" applyAlignment="1">
      <alignment horizontal="center"/>
    </xf>
    <xf numFmtId="11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735802469135805"/>
          <c:y val="1.28865979381443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6194420141926703E-2"/>
          <c:y val="8.9274021159726172E-2"/>
          <c:w val="0.4554845922037522"/>
          <c:h val="0.80013308485342161"/>
        </c:manualLayout>
      </c:layout>
      <c:scatterChart>
        <c:scatterStyle val="lineMarker"/>
        <c:varyColors val="0"/>
        <c:ser>
          <c:idx val="0"/>
          <c:order val="0"/>
          <c:tx>
            <c:strRef>
              <c:f>Feuil1!$J$1</c:f>
              <c:strCache>
                <c:ptCount val="1"/>
                <c:pt idx="0">
                  <c:v>rg</c:v>
                </c:pt>
              </c:strCache>
            </c:strRef>
          </c:tx>
          <c:spPr>
            <a:ln w="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Feuil1!$J$3:$J$93</c:f>
              <c:numCache>
                <c:formatCode>0.00E+00</c:formatCode>
                <c:ptCount val="91"/>
                <c:pt idx="0">
                  <c:v>0.25084733055640596</c:v>
                </c:pt>
                <c:pt idx="1">
                  <c:v>0.25084733055640596</c:v>
                </c:pt>
                <c:pt idx="2">
                  <c:v>0.39658266596672326</c:v>
                </c:pt>
                <c:pt idx="3">
                  <c:v>0.39658266596672326</c:v>
                </c:pt>
                <c:pt idx="4">
                  <c:v>0.39658266596672326</c:v>
                </c:pt>
                <c:pt idx="5">
                  <c:v>0.39658266596672326</c:v>
                </c:pt>
                <c:pt idx="6">
                  <c:v>0.39658266596672326</c:v>
                </c:pt>
                <c:pt idx="7">
                  <c:v>0.25876603821301125</c:v>
                </c:pt>
                <c:pt idx="8">
                  <c:v>0.25876603821301125</c:v>
                </c:pt>
                <c:pt idx="9">
                  <c:v>0.25876603821301125</c:v>
                </c:pt>
                <c:pt idx="10">
                  <c:v>0.25876603821301125</c:v>
                </c:pt>
                <c:pt idx="11">
                  <c:v>0.19383692678388714</c:v>
                </c:pt>
                <c:pt idx="12">
                  <c:v>0.19383692678388714</c:v>
                </c:pt>
                <c:pt idx="13">
                  <c:v>0.19383692678388714</c:v>
                </c:pt>
                <c:pt idx="14">
                  <c:v>0.19383692678388714</c:v>
                </c:pt>
                <c:pt idx="15">
                  <c:v>0.32882727122560257</c:v>
                </c:pt>
                <c:pt idx="16">
                  <c:v>0.32882727122560257</c:v>
                </c:pt>
                <c:pt idx="17">
                  <c:v>0.32882727122560257</c:v>
                </c:pt>
                <c:pt idx="18">
                  <c:v>0.32882727122560257</c:v>
                </c:pt>
                <c:pt idx="19">
                  <c:v>0.32882727122560257</c:v>
                </c:pt>
                <c:pt idx="20">
                  <c:v>0.32882727122560257</c:v>
                </c:pt>
                <c:pt idx="21">
                  <c:v>0.15883866239172079</c:v>
                </c:pt>
                <c:pt idx="22">
                  <c:v>0.15655309485404587</c:v>
                </c:pt>
                <c:pt idx="23">
                  <c:v>0.15655309485404587</c:v>
                </c:pt>
                <c:pt idx="24">
                  <c:v>0.14948686906329389</c:v>
                </c:pt>
                <c:pt idx="25">
                  <c:v>0.12007074264875461</c:v>
                </c:pt>
                <c:pt idx="26">
                  <c:v>9.3006397329076645E-2</c:v>
                </c:pt>
                <c:pt idx="27">
                  <c:v>6.0035371324377307E-2</c:v>
                </c:pt>
                <c:pt idx="28">
                  <c:v>5.8206452060338754E-2</c:v>
                </c:pt>
                <c:pt idx="29">
                  <c:v>5.8206452060338754E-2</c:v>
                </c:pt>
                <c:pt idx="30">
                  <c:v>0.22949100733793382</c:v>
                </c:pt>
                <c:pt idx="31">
                  <c:v>0.14518236792544359</c:v>
                </c:pt>
                <c:pt idx="32">
                  <c:v>0.14518236792544359</c:v>
                </c:pt>
                <c:pt idx="33">
                  <c:v>0.14518236792544359</c:v>
                </c:pt>
                <c:pt idx="34">
                  <c:v>0.14518236792544359</c:v>
                </c:pt>
                <c:pt idx="35">
                  <c:v>9.650923167454023E-2</c:v>
                </c:pt>
                <c:pt idx="36">
                  <c:v>9.650923167454023E-2</c:v>
                </c:pt>
                <c:pt idx="37">
                  <c:v>9.650923167454023E-2</c:v>
                </c:pt>
                <c:pt idx="38">
                  <c:v>9.650923167454023E-2</c:v>
                </c:pt>
                <c:pt idx="39">
                  <c:v>0.24497412704610327</c:v>
                </c:pt>
                <c:pt idx="40">
                  <c:v>0.24497412704610327</c:v>
                </c:pt>
                <c:pt idx="41">
                  <c:v>0.24497412704610327</c:v>
                </c:pt>
                <c:pt idx="42">
                  <c:v>0.24497412704610327</c:v>
                </c:pt>
                <c:pt idx="43">
                  <c:v>0.24497412704610327</c:v>
                </c:pt>
                <c:pt idx="44">
                  <c:v>8.5979406449063919E-2</c:v>
                </c:pt>
                <c:pt idx="45">
                  <c:v>8.5979406449063919E-2</c:v>
                </c:pt>
                <c:pt idx="46">
                  <c:v>8.5979406449063919E-2</c:v>
                </c:pt>
                <c:pt idx="47">
                  <c:v>8.5979406449063919E-2</c:v>
                </c:pt>
                <c:pt idx="48">
                  <c:v>8.5979406449063919E-2</c:v>
                </c:pt>
                <c:pt idx="49">
                  <c:v>9.650923167454023E-2</c:v>
                </c:pt>
                <c:pt idx="50">
                  <c:v>9.650923167454023E-2</c:v>
                </c:pt>
                <c:pt idx="51">
                  <c:v>9.650923167454023E-2</c:v>
                </c:pt>
                <c:pt idx="52">
                  <c:v>9.650923167454023E-2</c:v>
                </c:pt>
                <c:pt idx="53">
                  <c:v>9.6248822836624323E-2</c:v>
                </c:pt>
                <c:pt idx="54">
                  <c:v>0.10017895099382017</c:v>
                </c:pt>
                <c:pt idx="55">
                  <c:v>0.10017895099382017</c:v>
                </c:pt>
                <c:pt idx="56">
                  <c:v>0.10657967606644028</c:v>
                </c:pt>
                <c:pt idx="57">
                  <c:v>0.11599404641367936</c:v>
                </c:pt>
                <c:pt idx="58">
                  <c:v>0.12558096104815319</c:v>
                </c:pt>
                <c:pt idx="59">
                  <c:v>0.12558096104815319</c:v>
                </c:pt>
                <c:pt idx="60">
                  <c:v>0.12861789961962566</c:v>
                </c:pt>
                <c:pt idx="61">
                  <c:v>0.13029925071481457</c:v>
                </c:pt>
                <c:pt idx="62">
                  <c:v>0.13029925071481457</c:v>
                </c:pt>
                <c:pt idx="63">
                  <c:v>0.13029925071481457</c:v>
                </c:pt>
                <c:pt idx="64">
                  <c:v>0.13029925071481457</c:v>
                </c:pt>
                <c:pt idx="65">
                  <c:v>0.13029925071481457</c:v>
                </c:pt>
                <c:pt idx="66">
                  <c:v>0.13029925071481457</c:v>
                </c:pt>
                <c:pt idx="67">
                  <c:v>0.11413889251623587</c:v>
                </c:pt>
                <c:pt idx="68">
                  <c:v>0.11413889251623587</c:v>
                </c:pt>
                <c:pt idx="69">
                  <c:v>0.11413889251623587</c:v>
                </c:pt>
                <c:pt idx="70">
                  <c:v>0.11413889251623587</c:v>
                </c:pt>
                <c:pt idx="71">
                  <c:v>0.11413889251623587</c:v>
                </c:pt>
                <c:pt idx="72">
                  <c:v>0.11413889251623587</c:v>
                </c:pt>
                <c:pt idx="73">
                  <c:v>0.11413889251623587</c:v>
                </c:pt>
                <c:pt idx="74">
                  <c:v>0.11413889251623587</c:v>
                </c:pt>
                <c:pt idx="75">
                  <c:v>0.11413889251623587</c:v>
                </c:pt>
                <c:pt idx="76">
                  <c:v>0.11413889251623587</c:v>
                </c:pt>
                <c:pt idx="77">
                  <c:v>0.16203861153412469</c:v>
                </c:pt>
                <c:pt idx="78">
                  <c:v>0.16203861153412469</c:v>
                </c:pt>
                <c:pt idx="79">
                  <c:v>0.16203861153412469</c:v>
                </c:pt>
                <c:pt idx="80">
                  <c:v>0.16203861153412469</c:v>
                </c:pt>
                <c:pt idx="81">
                  <c:v>7.785824323903319E-2</c:v>
                </c:pt>
                <c:pt idx="82">
                  <c:v>7.785824323903319E-2</c:v>
                </c:pt>
                <c:pt idx="83">
                  <c:v>7.785824323903319E-2</c:v>
                </c:pt>
                <c:pt idx="84">
                  <c:v>7.785824323903319E-2</c:v>
                </c:pt>
                <c:pt idx="85">
                  <c:v>0.1282721519521792</c:v>
                </c:pt>
                <c:pt idx="86">
                  <c:v>0.1282721519521792</c:v>
                </c:pt>
                <c:pt idx="87">
                  <c:v>0.1282721519521792</c:v>
                </c:pt>
                <c:pt idx="88">
                  <c:v>0.1282721519521792</c:v>
                </c:pt>
                <c:pt idx="89">
                  <c:v>0.97291664358607588</c:v>
                </c:pt>
                <c:pt idx="90">
                  <c:v>0.97291664358607588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57584"/>
        <c:axId val="743854320"/>
      </c:scatterChart>
      <c:valAx>
        <c:axId val="743857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0" cap="flat" cmpd="sng" algn="ctr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4320"/>
        <c:crosses val="autoZero"/>
        <c:crossBetween val="midCat"/>
        <c:majorUnit val="2"/>
      </c:valAx>
      <c:valAx>
        <c:axId val="74385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7584"/>
        <c:crosses val="autoZero"/>
        <c:crossBetween val="midCat"/>
        <c:majorUnit val="0.4"/>
        <c:min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Vehicle</a:t>
            </a:r>
            <a:r>
              <a:rPr lang="fr-FR" baseline="0"/>
              <a:t> A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EI/Eiref Vehicle A</c:v>
                </c:pt>
              </c:strCache>
            </c:strRef>
          </c:tx>
          <c:spPr>
            <a:ln w="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Sheet1!$A$2:$A$81</c:f>
              <c:numCache>
                <c:formatCode>General</c:formatCode>
                <c:ptCount val="80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4.7199999999999999E-2</c:v>
                </c:pt>
                <c:pt idx="4">
                  <c:v>5.3600000000000002E-2</c:v>
                </c:pt>
                <c:pt idx="5">
                  <c:v>5.3600000000000002E-2</c:v>
                </c:pt>
                <c:pt idx="6">
                  <c:v>6.8099999999999994E-2</c:v>
                </c:pt>
                <c:pt idx="7">
                  <c:v>6.8099999999999994E-2</c:v>
                </c:pt>
                <c:pt idx="8">
                  <c:v>0.5181</c:v>
                </c:pt>
                <c:pt idx="9">
                  <c:v>0.5242</c:v>
                </c:pt>
                <c:pt idx="10">
                  <c:v>0.52500000000000002</c:v>
                </c:pt>
                <c:pt idx="11">
                  <c:v>0.52500000000000002</c:v>
                </c:pt>
                <c:pt idx="12">
                  <c:v>0.53710000000000002</c:v>
                </c:pt>
                <c:pt idx="13">
                  <c:v>0.53710000000000002</c:v>
                </c:pt>
                <c:pt idx="14">
                  <c:v>0.53749999999999998</c:v>
                </c:pt>
                <c:pt idx="15">
                  <c:v>0.55359999999999998</c:v>
                </c:pt>
                <c:pt idx="16">
                  <c:v>0.56489999999999996</c:v>
                </c:pt>
                <c:pt idx="17">
                  <c:v>0.56489999999999996</c:v>
                </c:pt>
                <c:pt idx="18">
                  <c:v>0.56810000000000005</c:v>
                </c:pt>
                <c:pt idx="19">
                  <c:v>0.56810000000000005</c:v>
                </c:pt>
                <c:pt idx="20">
                  <c:v>0.56969999999999998</c:v>
                </c:pt>
                <c:pt idx="21">
                  <c:v>0.56969999999999998</c:v>
                </c:pt>
                <c:pt idx="22">
                  <c:v>0.58260000000000001</c:v>
                </c:pt>
                <c:pt idx="23">
                  <c:v>0.58460000000000001</c:v>
                </c:pt>
                <c:pt idx="24">
                  <c:v>0.58630000000000004</c:v>
                </c:pt>
                <c:pt idx="25">
                  <c:v>0.5988</c:v>
                </c:pt>
                <c:pt idx="26">
                  <c:v>0.60450000000000004</c:v>
                </c:pt>
                <c:pt idx="27">
                  <c:v>0.60860000000000003</c:v>
                </c:pt>
                <c:pt idx="28">
                  <c:v>0.61129999999999995</c:v>
                </c:pt>
                <c:pt idx="29">
                  <c:v>0.61129999999999995</c:v>
                </c:pt>
                <c:pt idx="30">
                  <c:v>0.62290000000000001</c:v>
                </c:pt>
                <c:pt idx="31">
                  <c:v>0.62350000000000005</c:v>
                </c:pt>
                <c:pt idx="32">
                  <c:v>0.63100000000000001</c:v>
                </c:pt>
                <c:pt idx="33">
                  <c:v>0.63329999999999997</c:v>
                </c:pt>
                <c:pt idx="34">
                  <c:v>0.63519999999999999</c:v>
                </c:pt>
                <c:pt idx="35">
                  <c:v>0.63519999999999999</c:v>
                </c:pt>
                <c:pt idx="36">
                  <c:v>0.63759999999999994</c:v>
                </c:pt>
                <c:pt idx="37">
                  <c:v>0.63759999999999994</c:v>
                </c:pt>
                <c:pt idx="38">
                  <c:v>0.63800000000000001</c:v>
                </c:pt>
                <c:pt idx="39">
                  <c:v>0.63980000000000004</c:v>
                </c:pt>
                <c:pt idx="40">
                  <c:v>0.64139999999999997</c:v>
                </c:pt>
                <c:pt idx="41">
                  <c:v>0.64280000000000004</c:v>
                </c:pt>
                <c:pt idx="42">
                  <c:v>0.88380000000000003</c:v>
                </c:pt>
                <c:pt idx="43">
                  <c:v>0.88380000000000003</c:v>
                </c:pt>
                <c:pt idx="44">
                  <c:v>0.88500000000000001</c:v>
                </c:pt>
                <c:pt idx="45">
                  <c:v>0.88729999999999998</c:v>
                </c:pt>
                <c:pt idx="46">
                  <c:v>0.88729999999999998</c:v>
                </c:pt>
                <c:pt idx="47">
                  <c:v>0.88990000000000002</c:v>
                </c:pt>
                <c:pt idx="48">
                  <c:v>0.88990000000000002</c:v>
                </c:pt>
                <c:pt idx="49">
                  <c:v>0.89349999999999996</c:v>
                </c:pt>
                <c:pt idx="50">
                  <c:v>0.89549999999999996</c:v>
                </c:pt>
                <c:pt idx="51">
                  <c:v>0.89549999999999996</c:v>
                </c:pt>
                <c:pt idx="52">
                  <c:v>0.91569999999999996</c:v>
                </c:pt>
                <c:pt idx="53">
                  <c:v>0.93089999999999995</c:v>
                </c:pt>
                <c:pt idx="54">
                  <c:v>0.93259999999999998</c:v>
                </c:pt>
                <c:pt idx="55">
                  <c:v>0.94069999999999998</c:v>
                </c:pt>
                <c:pt idx="56">
                  <c:v>0.94350000000000001</c:v>
                </c:pt>
                <c:pt idx="57">
                  <c:v>0.95009999999999994</c:v>
                </c:pt>
                <c:pt idx="58">
                  <c:v>0.95009999999999994</c:v>
                </c:pt>
                <c:pt idx="59">
                  <c:v>0.95479999999999998</c:v>
                </c:pt>
                <c:pt idx="60">
                  <c:v>0.95479999999999998</c:v>
                </c:pt>
                <c:pt idx="61">
                  <c:v>0.95679999999999998</c:v>
                </c:pt>
                <c:pt idx="62">
                  <c:v>0.95679999999999998</c:v>
                </c:pt>
                <c:pt idx="63">
                  <c:v>0.96079999999999999</c:v>
                </c:pt>
                <c:pt idx="64">
                  <c:v>0.96079999999999999</c:v>
                </c:pt>
                <c:pt idx="65">
                  <c:v>0.96319999999999995</c:v>
                </c:pt>
                <c:pt idx="66">
                  <c:v>0.97540000000000004</c:v>
                </c:pt>
                <c:pt idx="67">
                  <c:v>0.9778</c:v>
                </c:pt>
                <c:pt idx="68">
                  <c:v>0.98099999999999998</c:v>
                </c:pt>
                <c:pt idx="69">
                  <c:v>0.98180000000000001</c:v>
                </c:pt>
                <c:pt idx="70">
                  <c:v>0.98680000000000001</c:v>
                </c:pt>
                <c:pt idx="71">
                  <c:v>0.98680000000000001</c:v>
                </c:pt>
                <c:pt idx="72">
                  <c:v>0.98780000000000001</c:v>
                </c:pt>
                <c:pt idx="73">
                  <c:v>0.98780000000000001</c:v>
                </c:pt>
                <c:pt idx="74">
                  <c:v>0.98899999999999999</c:v>
                </c:pt>
                <c:pt idx="75">
                  <c:v>0.99250000000000005</c:v>
                </c:pt>
                <c:pt idx="76">
                  <c:v>0.99250000000000005</c:v>
                </c:pt>
                <c:pt idx="77">
                  <c:v>0.99409999999999998</c:v>
                </c:pt>
                <c:pt idx="78">
                  <c:v>0.99609999999999999</c:v>
                </c:pt>
                <c:pt idx="79">
                  <c:v>1</c:v>
                </c:pt>
              </c:numCache>
            </c:numRef>
          </c:xVal>
          <c:yVal>
            <c:numRef>
              <c:f>Sheet1!$B$2:$B$81</c:f>
              <c:numCache>
                <c:formatCode>General</c:formatCode>
                <c:ptCount val="80"/>
                <c:pt idx="0">
                  <c:v>0.157</c:v>
                </c:pt>
                <c:pt idx="1">
                  <c:v>6.2600000000000003E-2</c:v>
                </c:pt>
                <c:pt idx="2">
                  <c:v>0.28510000000000002</c:v>
                </c:pt>
                <c:pt idx="3">
                  <c:v>0.312</c:v>
                </c:pt>
                <c:pt idx="4">
                  <c:v>0.33460000000000001</c:v>
                </c:pt>
                <c:pt idx="5">
                  <c:v>3.3799999999999997E-2</c:v>
                </c:pt>
                <c:pt idx="6">
                  <c:v>3.3799999999999997E-2</c:v>
                </c:pt>
                <c:pt idx="7">
                  <c:v>7.46E-2</c:v>
                </c:pt>
                <c:pt idx="8">
                  <c:v>7.46E-2</c:v>
                </c:pt>
                <c:pt idx="9">
                  <c:v>0.104</c:v>
                </c:pt>
                <c:pt idx="10">
                  <c:v>0.104</c:v>
                </c:pt>
                <c:pt idx="11">
                  <c:v>2.8999999999999998E-3</c:v>
                </c:pt>
                <c:pt idx="12">
                  <c:v>2.8999999999999998E-3</c:v>
                </c:pt>
                <c:pt idx="13">
                  <c:v>0.3926</c:v>
                </c:pt>
                <c:pt idx="14">
                  <c:v>0.3926</c:v>
                </c:pt>
                <c:pt idx="15">
                  <c:v>6.59E-2</c:v>
                </c:pt>
                <c:pt idx="16">
                  <c:v>6.59E-2</c:v>
                </c:pt>
                <c:pt idx="17">
                  <c:v>1.6000000000000001E-3</c:v>
                </c:pt>
                <c:pt idx="18">
                  <c:v>1.6000000000000001E-3</c:v>
                </c:pt>
                <c:pt idx="19">
                  <c:v>0.53129999999999999</c:v>
                </c:pt>
                <c:pt idx="20">
                  <c:v>0.36249999999999999</c:v>
                </c:pt>
                <c:pt idx="21">
                  <c:v>0.2369</c:v>
                </c:pt>
                <c:pt idx="22">
                  <c:v>8.4000000000000005E-2</c:v>
                </c:pt>
                <c:pt idx="23">
                  <c:v>7.5999999999999998E-2</c:v>
                </c:pt>
                <c:pt idx="24">
                  <c:v>4.8000000000000001E-2</c:v>
                </c:pt>
                <c:pt idx="25">
                  <c:v>3.1099999999999999E-2</c:v>
                </c:pt>
                <c:pt idx="26">
                  <c:v>2.58E-2</c:v>
                </c:pt>
                <c:pt idx="27">
                  <c:v>2.18E-2</c:v>
                </c:pt>
                <c:pt idx="28">
                  <c:v>2.9000000000000001E-2</c:v>
                </c:pt>
                <c:pt idx="29">
                  <c:v>3.0200000000000001E-2</c:v>
                </c:pt>
                <c:pt idx="30">
                  <c:v>1.5699999999999999E-2</c:v>
                </c:pt>
                <c:pt idx="31">
                  <c:v>1.52E-2</c:v>
                </c:pt>
                <c:pt idx="32">
                  <c:v>0.151</c:v>
                </c:pt>
                <c:pt idx="33">
                  <c:v>1.4999999999999999E-2</c:v>
                </c:pt>
                <c:pt idx="34">
                  <c:v>2.24E-2</c:v>
                </c:pt>
                <c:pt idx="35">
                  <c:v>5.0999999999999997E-2</c:v>
                </c:pt>
                <c:pt idx="36">
                  <c:v>5.1000000000000004E-3</c:v>
                </c:pt>
                <c:pt idx="37">
                  <c:v>2.7300000000000001E-2</c:v>
                </c:pt>
                <c:pt idx="38">
                  <c:v>2.98E-2</c:v>
                </c:pt>
                <c:pt idx="39">
                  <c:v>0.17699999999999999</c:v>
                </c:pt>
                <c:pt idx="40">
                  <c:v>2.01E-2</c:v>
                </c:pt>
                <c:pt idx="41">
                  <c:v>6.6E-3</c:v>
                </c:pt>
                <c:pt idx="42">
                  <c:v>6.6E-3</c:v>
                </c:pt>
                <c:pt idx="43">
                  <c:v>1.0500000000000001E-2</c:v>
                </c:pt>
                <c:pt idx="44">
                  <c:v>0.17499999999999999</c:v>
                </c:pt>
                <c:pt idx="45">
                  <c:v>2.9600000000000001E-2</c:v>
                </c:pt>
                <c:pt idx="46">
                  <c:v>3.5000000000000001E-3</c:v>
                </c:pt>
                <c:pt idx="47">
                  <c:v>3.5000000000000001E-3</c:v>
                </c:pt>
                <c:pt idx="48">
                  <c:v>2.5100000000000001E-2</c:v>
                </c:pt>
                <c:pt idx="49">
                  <c:v>2.5100000000000001E-2</c:v>
                </c:pt>
                <c:pt idx="50">
                  <c:v>4.0000000000000002E-4</c:v>
                </c:pt>
                <c:pt idx="51">
                  <c:v>5.1999999999999998E-3</c:v>
                </c:pt>
                <c:pt idx="52">
                  <c:v>3.5000000000000001E-3</c:v>
                </c:pt>
                <c:pt idx="53">
                  <c:v>4.1999999999999997E-3</c:v>
                </c:pt>
                <c:pt idx="54">
                  <c:v>4.3E-3</c:v>
                </c:pt>
                <c:pt idx="55">
                  <c:v>4.4000000000000003E-3</c:v>
                </c:pt>
                <c:pt idx="56">
                  <c:v>4.5999999999999999E-3</c:v>
                </c:pt>
                <c:pt idx="57">
                  <c:v>4.7000000000000002E-3</c:v>
                </c:pt>
                <c:pt idx="58">
                  <c:v>1.1000000000000001E-3</c:v>
                </c:pt>
                <c:pt idx="59">
                  <c:v>1.1000000000000001E-3</c:v>
                </c:pt>
                <c:pt idx="60">
                  <c:v>0.192</c:v>
                </c:pt>
                <c:pt idx="61">
                  <c:v>0.192</c:v>
                </c:pt>
                <c:pt idx="62">
                  <c:v>2.7900000000000001E-2</c:v>
                </c:pt>
                <c:pt idx="63">
                  <c:v>2.7900000000000001E-2</c:v>
                </c:pt>
                <c:pt idx="64">
                  <c:v>5.1999999999999998E-3</c:v>
                </c:pt>
                <c:pt idx="65">
                  <c:v>5.1000000000000004E-3</c:v>
                </c:pt>
                <c:pt idx="66">
                  <c:v>4.5999999999999999E-3</c:v>
                </c:pt>
                <c:pt idx="67">
                  <c:v>4.4999999999999997E-3</c:v>
                </c:pt>
                <c:pt idx="68">
                  <c:v>3.3E-3</c:v>
                </c:pt>
                <c:pt idx="69">
                  <c:v>3.0999999999999999E-3</c:v>
                </c:pt>
                <c:pt idx="70">
                  <c:v>1.8E-3</c:v>
                </c:pt>
                <c:pt idx="71">
                  <c:v>2.5999999999999999E-3</c:v>
                </c:pt>
                <c:pt idx="72">
                  <c:v>2E-3</c:v>
                </c:pt>
                <c:pt idx="73">
                  <c:v>1.6999999999999999E-3</c:v>
                </c:pt>
                <c:pt idx="74">
                  <c:v>5.9999999999999995E-4</c:v>
                </c:pt>
                <c:pt idx="75">
                  <c:v>1E-3</c:v>
                </c:pt>
                <c:pt idx="76">
                  <c:v>5.0000000000000001E-4</c:v>
                </c:pt>
                <c:pt idx="77">
                  <c:v>4.0000000000000002E-4</c:v>
                </c:pt>
                <c:pt idx="78">
                  <c:v>2.0000000000000001E-4</c:v>
                </c:pt>
                <c:pt idx="79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Sheet1!$E$1</c:f>
              <c:strCache>
                <c:ptCount val="1"/>
                <c:pt idx="0">
                  <c:v>m/mref Vehicle A</c:v>
                </c:pt>
              </c:strCache>
            </c:strRef>
          </c:tx>
          <c:spPr>
            <a:ln w="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Sheet1!$D$2:$D$81</c:f>
              <c:numCache>
                <c:formatCode>General</c:formatCode>
                <c:ptCount val="80"/>
                <c:pt idx="0">
                  <c:v>0</c:v>
                </c:pt>
                <c:pt idx="1">
                  <c:v>3.95E-2</c:v>
                </c:pt>
                <c:pt idx="2">
                  <c:v>3.95E-2</c:v>
                </c:pt>
                <c:pt idx="3">
                  <c:v>6.0499999999999998E-2</c:v>
                </c:pt>
                <c:pt idx="4">
                  <c:v>6.0499999999999998E-2</c:v>
                </c:pt>
                <c:pt idx="5">
                  <c:v>0.1169</c:v>
                </c:pt>
                <c:pt idx="6">
                  <c:v>0.1169</c:v>
                </c:pt>
                <c:pt idx="7">
                  <c:v>0.5242</c:v>
                </c:pt>
                <c:pt idx="8">
                  <c:v>0.5242</c:v>
                </c:pt>
                <c:pt idx="9">
                  <c:v>0.56040000000000001</c:v>
                </c:pt>
                <c:pt idx="10">
                  <c:v>0.56040000000000001</c:v>
                </c:pt>
                <c:pt idx="11">
                  <c:v>0.56289999999999996</c:v>
                </c:pt>
                <c:pt idx="12">
                  <c:v>0.56489999999999996</c:v>
                </c:pt>
                <c:pt idx="13">
                  <c:v>0.56689999999999996</c:v>
                </c:pt>
                <c:pt idx="14">
                  <c:v>0.56810000000000005</c:v>
                </c:pt>
                <c:pt idx="15">
                  <c:v>0.56969999999999998</c:v>
                </c:pt>
                <c:pt idx="16">
                  <c:v>0.58260000000000001</c:v>
                </c:pt>
                <c:pt idx="17">
                  <c:v>0.58630000000000004</c:v>
                </c:pt>
                <c:pt idx="18">
                  <c:v>0.5988</c:v>
                </c:pt>
                <c:pt idx="19">
                  <c:v>0.60450000000000004</c:v>
                </c:pt>
                <c:pt idx="20">
                  <c:v>0.60860000000000003</c:v>
                </c:pt>
                <c:pt idx="21">
                  <c:v>0.61129999999999995</c:v>
                </c:pt>
                <c:pt idx="22">
                  <c:v>0.62290000000000001</c:v>
                </c:pt>
                <c:pt idx="23">
                  <c:v>0.62350000000000005</c:v>
                </c:pt>
                <c:pt idx="24">
                  <c:v>0.63100000000000001</c:v>
                </c:pt>
                <c:pt idx="25">
                  <c:v>0.8508</c:v>
                </c:pt>
                <c:pt idx="26">
                  <c:v>0.8508</c:v>
                </c:pt>
                <c:pt idx="27">
                  <c:v>0.85150000000000003</c:v>
                </c:pt>
                <c:pt idx="28">
                  <c:v>0.87170000000000003</c:v>
                </c:pt>
                <c:pt idx="29">
                  <c:v>0.88100000000000001</c:v>
                </c:pt>
                <c:pt idx="30">
                  <c:v>0.88100000000000001</c:v>
                </c:pt>
                <c:pt idx="31">
                  <c:v>0.88500000000000001</c:v>
                </c:pt>
                <c:pt idx="32">
                  <c:v>0.88500000000000001</c:v>
                </c:pt>
                <c:pt idx="33">
                  <c:v>0.8891</c:v>
                </c:pt>
                <c:pt idx="34">
                  <c:v>0.8891</c:v>
                </c:pt>
                <c:pt idx="35">
                  <c:v>0.88990000000000002</c:v>
                </c:pt>
                <c:pt idx="36">
                  <c:v>0.89190000000000003</c:v>
                </c:pt>
                <c:pt idx="37">
                  <c:v>0.89349999999999996</c:v>
                </c:pt>
                <c:pt idx="38">
                  <c:v>0.89549999999999996</c:v>
                </c:pt>
                <c:pt idx="39">
                  <c:v>0.91569999999999996</c:v>
                </c:pt>
                <c:pt idx="40">
                  <c:v>0.94350000000000001</c:v>
                </c:pt>
                <c:pt idx="41">
                  <c:v>0.94350000000000001</c:v>
                </c:pt>
                <c:pt idx="42">
                  <c:v>0.9536</c:v>
                </c:pt>
                <c:pt idx="43">
                  <c:v>0.9536</c:v>
                </c:pt>
                <c:pt idx="44">
                  <c:v>0.9778</c:v>
                </c:pt>
                <c:pt idx="45">
                  <c:v>0.9778</c:v>
                </c:pt>
                <c:pt idx="46">
                  <c:v>0.98180000000000001</c:v>
                </c:pt>
                <c:pt idx="47">
                  <c:v>0.98180000000000001</c:v>
                </c:pt>
                <c:pt idx="48">
                  <c:v>0.98680000000000001</c:v>
                </c:pt>
                <c:pt idx="49">
                  <c:v>0.98780000000000001</c:v>
                </c:pt>
                <c:pt idx="50">
                  <c:v>0.98899999999999999</c:v>
                </c:pt>
                <c:pt idx="51">
                  <c:v>0.99250000000000005</c:v>
                </c:pt>
                <c:pt idx="52">
                  <c:v>0.99609999999999999</c:v>
                </c:pt>
                <c:pt idx="53">
                  <c:v>1</c:v>
                </c:pt>
              </c:numCache>
            </c:numRef>
          </c:xVal>
          <c:yVal>
            <c:numRef>
              <c:f>Sheet1!$E$2:$E$81</c:f>
              <c:numCache>
                <c:formatCode>General</c:formatCode>
                <c:ptCount val="80"/>
                <c:pt idx="0">
                  <c:v>4.1000000000000003E-3</c:v>
                </c:pt>
                <c:pt idx="1">
                  <c:v>4.1000000000000003E-3</c:v>
                </c:pt>
                <c:pt idx="2">
                  <c:v>1.09E-2</c:v>
                </c:pt>
                <c:pt idx="3">
                  <c:v>1.09E-2</c:v>
                </c:pt>
                <c:pt idx="4">
                  <c:v>1.72E-2</c:v>
                </c:pt>
                <c:pt idx="5">
                  <c:v>1.72E-2</c:v>
                </c:pt>
                <c:pt idx="6">
                  <c:v>1.1299999999999999E-2</c:v>
                </c:pt>
                <c:pt idx="7">
                  <c:v>1.1299999999999999E-2</c:v>
                </c:pt>
                <c:pt idx="8">
                  <c:v>6.0000000000000001E-3</c:v>
                </c:pt>
                <c:pt idx="9">
                  <c:v>6.0000000000000001E-3</c:v>
                </c:pt>
                <c:pt idx="10">
                  <c:v>1.8E-3</c:v>
                </c:pt>
                <c:pt idx="11">
                  <c:v>1.6000000000000001E-3</c:v>
                </c:pt>
                <c:pt idx="12">
                  <c:v>1.8E-3</c:v>
                </c:pt>
                <c:pt idx="13">
                  <c:v>1.4E-3</c:v>
                </c:pt>
                <c:pt idx="14">
                  <c:v>1.5E-3</c:v>
                </c:pt>
                <c:pt idx="15">
                  <c:v>1.6000000000000001E-3</c:v>
                </c:pt>
                <c:pt idx="16">
                  <c:v>1.4E-3</c:v>
                </c:pt>
                <c:pt idx="17">
                  <c:v>1.6999999999999999E-3</c:v>
                </c:pt>
                <c:pt idx="18">
                  <c:v>1.6000000000000001E-3</c:v>
                </c:pt>
                <c:pt idx="19">
                  <c:v>1.8E-3</c:v>
                </c:pt>
                <c:pt idx="20">
                  <c:v>2E-3</c:v>
                </c:pt>
                <c:pt idx="21">
                  <c:v>2.0999999999999999E-3</c:v>
                </c:pt>
                <c:pt idx="22">
                  <c:v>2.5000000000000001E-3</c:v>
                </c:pt>
                <c:pt idx="23">
                  <c:v>2.8E-3</c:v>
                </c:pt>
                <c:pt idx="24">
                  <c:v>3.0999999999999999E-3</c:v>
                </c:pt>
                <c:pt idx="25">
                  <c:v>3.0999999999999999E-3</c:v>
                </c:pt>
                <c:pt idx="26">
                  <c:v>3.3E-3</c:v>
                </c:pt>
                <c:pt idx="27">
                  <c:v>3.3E-3</c:v>
                </c:pt>
                <c:pt idx="28">
                  <c:v>3.8E-3</c:v>
                </c:pt>
                <c:pt idx="29">
                  <c:v>3.8999999999999998E-3</c:v>
                </c:pt>
                <c:pt idx="30">
                  <c:v>5.1999999999999998E-3</c:v>
                </c:pt>
                <c:pt idx="31">
                  <c:v>5.1999999999999998E-3</c:v>
                </c:pt>
                <c:pt idx="32">
                  <c:v>4.1999999999999997E-3</c:v>
                </c:pt>
                <c:pt idx="33">
                  <c:v>4.1999999999999997E-3</c:v>
                </c:pt>
                <c:pt idx="34">
                  <c:v>3.7000000000000002E-3</c:v>
                </c:pt>
                <c:pt idx="35">
                  <c:v>3.7000000000000002E-3</c:v>
                </c:pt>
                <c:pt idx="36">
                  <c:v>3.5999999999999999E-3</c:v>
                </c:pt>
                <c:pt idx="37">
                  <c:v>3.5999999999999999E-3</c:v>
                </c:pt>
                <c:pt idx="38">
                  <c:v>3.5999999999999999E-3</c:v>
                </c:pt>
                <c:pt idx="39">
                  <c:v>3.3E-3</c:v>
                </c:pt>
                <c:pt idx="40">
                  <c:v>3.3E-3</c:v>
                </c:pt>
                <c:pt idx="41">
                  <c:v>3.8999999999999998E-3</c:v>
                </c:pt>
                <c:pt idx="42">
                  <c:v>3.8999999999999998E-3</c:v>
                </c:pt>
                <c:pt idx="43">
                  <c:v>3.2000000000000002E-3</c:v>
                </c:pt>
                <c:pt idx="44">
                  <c:v>3.2000000000000002E-3</c:v>
                </c:pt>
                <c:pt idx="45">
                  <c:v>1.1999999999999999E-3</c:v>
                </c:pt>
                <c:pt idx="46">
                  <c:v>1.1999999999999999E-3</c:v>
                </c:pt>
                <c:pt idx="47">
                  <c:v>2.8999999999999998E-3</c:v>
                </c:pt>
                <c:pt idx="48">
                  <c:v>1.6000000000000001E-3</c:v>
                </c:pt>
                <c:pt idx="49">
                  <c:v>1.1000000000000001E-3</c:v>
                </c:pt>
                <c:pt idx="50">
                  <c:v>1E-3</c:v>
                </c:pt>
                <c:pt idx="51">
                  <c:v>6.9999999999999999E-4</c:v>
                </c:pt>
                <c:pt idx="52">
                  <c:v>2.0000000000000001E-4</c:v>
                </c:pt>
                <c:pt idx="53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Sheet1!$H$1</c:f>
              <c:strCache>
                <c:ptCount val="1"/>
                <c:pt idx="0">
                  <c:v>ku/kuref Vehicle 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Sheet1!$G$2:$G$8</c:f>
              <c:numCache>
                <c:formatCode>General</c:formatCode>
                <c:ptCount val="7"/>
                <c:pt idx="0">
                  <c:v>6.0900000000000003E-2</c:v>
                </c:pt>
                <c:pt idx="1">
                  <c:v>0.53069999999999995</c:v>
                </c:pt>
                <c:pt idx="2">
                  <c:v>0.56620000000000004</c:v>
                </c:pt>
                <c:pt idx="3">
                  <c:v>0.6361</c:v>
                </c:pt>
                <c:pt idx="4">
                  <c:v>0.8891</c:v>
                </c:pt>
                <c:pt idx="5">
                  <c:v>0.89410000000000001</c:v>
                </c:pt>
                <c:pt idx="6">
                  <c:v>0.95189999999999997</c:v>
                </c:pt>
              </c:numCache>
            </c:numRef>
          </c:xVal>
          <c:yVal>
            <c:numRef>
              <c:f>Sheet1!$H$2:$H$8</c:f>
              <c:numCache>
                <c:formatCode>General</c:formatCode>
                <c:ptCount val="7"/>
                <c:pt idx="0">
                  <c:v>0.08</c:v>
                </c:pt>
                <c:pt idx="1">
                  <c:v>1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1</c:v>
                </c:pt>
                <c:pt idx="6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7058192"/>
        <c:axId val="947057104"/>
      </c:scatterChart>
      <c:valAx>
        <c:axId val="947058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7057104"/>
        <c:crosses val="autoZero"/>
        <c:crossBetween val="midCat"/>
      </c:valAx>
      <c:valAx>
        <c:axId val="947057104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7058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Vehicle</a:t>
            </a:r>
            <a:r>
              <a:rPr lang="fr-FR" baseline="0"/>
              <a:t> B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EI/Eiref Vehicle B</c:v>
                </c:pt>
              </c:strCache>
            </c:strRef>
          </c:tx>
          <c:spPr>
            <a:ln w="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Sheet1!$A$2:$A$81</c:f>
              <c:numCache>
                <c:formatCode>General</c:formatCode>
                <c:ptCount val="80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4.7199999999999999E-2</c:v>
                </c:pt>
                <c:pt idx="4">
                  <c:v>5.3600000000000002E-2</c:v>
                </c:pt>
                <c:pt idx="5">
                  <c:v>5.3600000000000002E-2</c:v>
                </c:pt>
                <c:pt idx="6">
                  <c:v>6.8099999999999994E-2</c:v>
                </c:pt>
                <c:pt idx="7">
                  <c:v>6.8099999999999994E-2</c:v>
                </c:pt>
                <c:pt idx="8">
                  <c:v>0.5181</c:v>
                </c:pt>
                <c:pt idx="9">
                  <c:v>0.5242</c:v>
                </c:pt>
                <c:pt idx="10">
                  <c:v>0.52500000000000002</c:v>
                </c:pt>
                <c:pt idx="11">
                  <c:v>0.52500000000000002</c:v>
                </c:pt>
                <c:pt idx="12">
                  <c:v>0.53710000000000002</c:v>
                </c:pt>
                <c:pt idx="13">
                  <c:v>0.53710000000000002</c:v>
                </c:pt>
                <c:pt idx="14">
                  <c:v>0.53749999999999998</c:v>
                </c:pt>
                <c:pt idx="15">
                  <c:v>0.55359999999999998</c:v>
                </c:pt>
                <c:pt idx="16">
                  <c:v>0.56489999999999996</c:v>
                </c:pt>
                <c:pt idx="17">
                  <c:v>0.56489999999999996</c:v>
                </c:pt>
                <c:pt idx="18">
                  <c:v>0.56810000000000005</c:v>
                </c:pt>
                <c:pt idx="19">
                  <c:v>0.56810000000000005</c:v>
                </c:pt>
                <c:pt idx="20">
                  <c:v>0.56969999999999998</c:v>
                </c:pt>
                <c:pt idx="21">
                  <c:v>0.56969999999999998</c:v>
                </c:pt>
                <c:pt idx="22">
                  <c:v>0.58260000000000001</c:v>
                </c:pt>
                <c:pt idx="23">
                  <c:v>0.58460000000000001</c:v>
                </c:pt>
                <c:pt idx="24">
                  <c:v>0.58630000000000004</c:v>
                </c:pt>
                <c:pt idx="25">
                  <c:v>0.5988</c:v>
                </c:pt>
                <c:pt idx="26">
                  <c:v>0.60450000000000004</c:v>
                </c:pt>
                <c:pt idx="27">
                  <c:v>0.60860000000000003</c:v>
                </c:pt>
                <c:pt idx="28">
                  <c:v>0.61129999999999995</c:v>
                </c:pt>
                <c:pt idx="29">
                  <c:v>0.61129999999999995</c:v>
                </c:pt>
                <c:pt idx="30">
                  <c:v>0.62290000000000001</c:v>
                </c:pt>
                <c:pt idx="31">
                  <c:v>0.62350000000000005</c:v>
                </c:pt>
                <c:pt idx="32">
                  <c:v>0.63100000000000001</c:v>
                </c:pt>
                <c:pt idx="33">
                  <c:v>0.63329999999999997</c:v>
                </c:pt>
                <c:pt idx="34">
                  <c:v>0.63519999999999999</c:v>
                </c:pt>
                <c:pt idx="35">
                  <c:v>0.63519999999999999</c:v>
                </c:pt>
                <c:pt idx="36">
                  <c:v>0.63759999999999994</c:v>
                </c:pt>
                <c:pt idx="37">
                  <c:v>0.63759999999999994</c:v>
                </c:pt>
                <c:pt idx="38">
                  <c:v>0.63800000000000001</c:v>
                </c:pt>
                <c:pt idx="39">
                  <c:v>0.63980000000000004</c:v>
                </c:pt>
                <c:pt idx="40">
                  <c:v>0.64139999999999997</c:v>
                </c:pt>
                <c:pt idx="41">
                  <c:v>0.64280000000000004</c:v>
                </c:pt>
                <c:pt idx="42">
                  <c:v>0.88380000000000003</c:v>
                </c:pt>
                <c:pt idx="43">
                  <c:v>0.88380000000000003</c:v>
                </c:pt>
                <c:pt idx="44">
                  <c:v>0.88500000000000001</c:v>
                </c:pt>
                <c:pt idx="45">
                  <c:v>0.88729999999999998</c:v>
                </c:pt>
                <c:pt idx="46">
                  <c:v>0.88729999999999998</c:v>
                </c:pt>
                <c:pt idx="47">
                  <c:v>0.88990000000000002</c:v>
                </c:pt>
                <c:pt idx="48">
                  <c:v>0.88990000000000002</c:v>
                </c:pt>
                <c:pt idx="49">
                  <c:v>0.89349999999999996</c:v>
                </c:pt>
                <c:pt idx="50">
                  <c:v>0.89549999999999996</c:v>
                </c:pt>
                <c:pt idx="51">
                  <c:v>0.89549999999999996</c:v>
                </c:pt>
                <c:pt idx="52">
                  <c:v>0.91569999999999996</c:v>
                </c:pt>
                <c:pt idx="53">
                  <c:v>0.93089999999999995</c:v>
                </c:pt>
                <c:pt idx="54">
                  <c:v>0.93259999999999998</c:v>
                </c:pt>
                <c:pt idx="55">
                  <c:v>0.94069999999999998</c:v>
                </c:pt>
                <c:pt idx="56">
                  <c:v>0.94350000000000001</c:v>
                </c:pt>
                <c:pt idx="57">
                  <c:v>0.95009999999999994</c:v>
                </c:pt>
                <c:pt idx="58">
                  <c:v>0.95009999999999994</c:v>
                </c:pt>
                <c:pt idx="59">
                  <c:v>0.95479999999999998</c:v>
                </c:pt>
                <c:pt idx="60">
                  <c:v>0.95479999999999998</c:v>
                </c:pt>
                <c:pt idx="61">
                  <c:v>0.95679999999999998</c:v>
                </c:pt>
                <c:pt idx="62">
                  <c:v>0.95679999999999998</c:v>
                </c:pt>
                <c:pt idx="63">
                  <c:v>0.96079999999999999</c:v>
                </c:pt>
                <c:pt idx="64">
                  <c:v>0.96079999999999999</c:v>
                </c:pt>
                <c:pt idx="65">
                  <c:v>0.96319999999999995</c:v>
                </c:pt>
                <c:pt idx="66">
                  <c:v>0.97540000000000004</c:v>
                </c:pt>
                <c:pt idx="67">
                  <c:v>0.9778</c:v>
                </c:pt>
                <c:pt idx="68">
                  <c:v>0.98099999999999998</c:v>
                </c:pt>
                <c:pt idx="69">
                  <c:v>0.98180000000000001</c:v>
                </c:pt>
                <c:pt idx="70">
                  <c:v>0.98680000000000001</c:v>
                </c:pt>
                <c:pt idx="71">
                  <c:v>0.98680000000000001</c:v>
                </c:pt>
                <c:pt idx="72">
                  <c:v>0.98780000000000001</c:v>
                </c:pt>
                <c:pt idx="73">
                  <c:v>0.98780000000000001</c:v>
                </c:pt>
                <c:pt idx="74">
                  <c:v>0.98899999999999999</c:v>
                </c:pt>
                <c:pt idx="75">
                  <c:v>0.99250000000000005</c:v>
                </c:pt>
                <c:pt idx="76">
                  <c:v>0.99250000000000005</c:v>
                </c:pt>
                <c:pt idx="77">
                  <c:v>0.99409999999999998</c:v>
                </c:pt>
                <c:pt idx="78">
                  <c:v>0.99609999999999999</c:v>
                </c:pt>
                <c:pt idx="79">
                  <c:v>1</c:v>
                </c:pt>
              </c:numCache>
            </c:numRef>
          </c:xVal>
          <c:yVal>
            <c:numRef>
              <c:f>Sheet1!$C$2:$C$81</c:f>
              <c:numCache>
                <c:formatCode>General</c:formatCode>
                <c:ptCount val="80"/>
                <c:pt idx="0">
                  <c:v>0.157</c:v>
                </c:pt>
                <c:pt idx="1">
                  <c:v>6.2600000000000003E-2</c:v>
                </c:pt>
                <c:pt idx="2">
                  <c:v>0.28510000000000002</c:v>
                </c:pt>
                <c:pt idx="3">
                  <c:v>0.312</c:v>
                </c:pt>
                <c:pt idx="4">
                  <c:v>0.33460000000000001</c:v>
                </c:pt>
                <c:pt idx="5">
                  <c:v>3.3799999999999997E-2</c:v>
                </c:pt>
                <c:pt idx="6">
                  <c:v>3.3799999999999997E-2</c:v>
                </c:pt>
                <c:pt idx="7">
                  <c:v>7.46E-2</c:v>
                </c:pt>
                <c:pt idx="8">
                  <c:v>7.46E-2</c:v>
                </c:pt>
                <c:pt idx="9">
                  <c:v>0.104</c:v>
                </c:pt>
                <c:pt idx="10">
                  <c:v>0.104</c:v>
                </c:pt>
                <c:pt idx="11">
                  <c:v>2.8999999999999998E-3</c:v>
                </c:pt>
                <c:pt idx="12">
                  <c:v>2.8999999999999998E-3</c:v>
                </c:pt>
                <c:pt idx="13">
                  <c:v>0.3926</c:v>
                </c:pt>
                <c:pt idx="14">
                  <c:v>0.3926</c:v>
                </c:pt>
                <c:pt idx="15">
                  <c:v>6.59E-2</c:v>
                </c:pt>
                <c:pt idx="16">
                  <c:v>6.59E-2</c:v>
                </c:pt>
                <c:pt idx="17">
                  <c:v>1.6000000000000001E-3</c:v>
                </c:pt>
                <c:pt idx="18">
                  <c:v>1.6000000000000001E-3</c:v>
                </c:pt>
                <c:pt idx="19">
                  <c:v>0.53129999999999999</c:v>
                </c:pt>
                <c:pt idx="20">
                  <c:v>0.36249999999999999</c:v>
                </c:pt>
                <c:pt idx="21">
                  <c:v>0.2369</c:v>
                </c:pt>
                <c:pt idx="22">
                  <c:v>8.4000000000000005E-2</c:v>
                </c:pt>
                <c:pt idx="23">
                  <c:v>7.5999999999999998E-2</c:v>
                </c:pt>
                <c:pt idx="24">
                  <c:v>4.8000000000000001E-2</c:v>
                </c:pt>
                <c:pt idx="25">
                  <c:v>3.1099999999999999E-2</c:v>
                </c:pt>
                <c:pt idx="26">
                  <c:v>2.58E-2</c:v>
                </c:pt>
                <c:pt idx="27">
                  <c:v>2.18E-2</c:v>
                </c:pt>
                <c:pt idx="28">
                  <c:v>2.9000000000000001E-2</c:v>
                </c:pt>
                <c:pt idx="29">
                  <c:v>3.8300000000000001E-2</c:v>
                </c:pt>
                <c:pt idx="30">
                  <c:v>2.4799999999999999E-2</c:v>
                </c:pt>
                <c:pt idx="31">
                  <c:v>2.4400000000000002E-2</c:v>
                </c:pt>
                <c:pt idx="32">
                  <c:v>2.4199999999999999E-2</c:v>
                </c:pt>
                <c:pt idx="33">
                  <c:v>2.41E-2</c:v>
                </c:pt>
                <c:pt idx="34">
                  <c:v>5.3E-3</c:v>
                </c:pt>
                <c:pt idx="35">
                  <c:v>5.3E-3</c:v>
                </c:pt>
                <c:pt idx="36">
                  <c:v>3.6400000000000002E-2</c:v>
                </c:pt>
                <c:pt idx="37">
                  <c:v>3.8899999999999997E-2</c:v>
                </c:pt>
                <c:pt idx="38">
                  <c:v>2.6800000000000001E-2</c:v>
                </c:pt>
                <c:pt idx="39">
                  <c:v>2.92E-2</c:v>
                </c:pt>
                <c:pt idx="40">
                  <c:v>1.5900000000000001E-2</c:v>
                </c:pt>
                <c:pt idx="41">
                  <c:v>1.5900000000000001E-2</c:v>
                </c:pt>
                <c:pt idx="42">
                  <c:v>1.0500000000000001E-2</c:v>
                </c:pt>
                <c:pt idx="43">
                  <c:v>1.7500000000000002E-2</c:v>
                </c:pt>
                <c:pt idx="44">
                  <c:v>2.9600000000000001E-2</c:v>
                </c:pt>
                <c:pt idx="45">
                  <c:v>3.5000000000000001E-3</c:v>
                </c:pt>
                <c:pt idx="46">
                  <c:v>3.5000000000000001E-3</c:v>
                </c:pt>
                <c:pt idx="47">
                  <c:v>2.5100000000000001E-2</c:v>
                </c:pt>
                <c:pt idx="48">
                  <c:v>2.5100000000000001E-2</c:v>
                </c:pt>
                <c:pt idx="49">
                  <c:v>1.1000000000000001E-3</c:v>
                </c:pt>
                <c:pt idx="50">
                  <c:v>1.1000000000000001E-3</c:v>
                </c:pt>
                <c:pt idx="51">
                  <c:v>1.11E-2</c:v>
                </c:pt>
                <c:pt idx="52">
                  <c:v>1.06E-2</c:v>
                </c:pt>
                <c:pt idx="53">
                  <c:v>1.03E-2</c:v>
                </c:pt>
                <c:pt idx="54">
                  <c:v>1.03E-2</c:v>
                </c:pt>
                <c:pt idx="55">
                  <c:v>1.01E-2</c:v>
                </c:pt>
                <c:pt idx="56">
                  <c:v>8.9999999999999993E-3</c:v>
                </c:pt>
                <c:pt idx="57">
                  <c:v>9.7999999999999997E-3</c:v>
                </c:pt>
                <c:pt idx="58">
                  <c:v>1.1000000000000001E-3</c:v>
                </c:pt>
                <c:pt idx="59">
                  <c:v>1.1000000000000001E-3</c:v>
                </c:pt>
                <c:pt idx="60">
                  <c:v>0.19239999999999999</c:v>
                </c:pt>
                <c:pt idx="61">
                  <c:v>0.19239999999999999</c:v>
                </c:pt>
                <c:pt idx="62">
                  <c:v>3.3799999999999997E-2</c:v>
                </c:pt>
                <c:pt idx="63">
                  <c:v>3.3799999999999997E-2</c:v>
                </c:pt>
                <c:pt idx="64">
                  <c:v>1.11E-2</c:v>
                </c:pt>
                <c:pt idx="65">
                  <c:v>1.11E-2</c:v>
                </c:pt>
                <c:pt idx="66">
                  <c:v>1.11E-2</c:v>
                </c:pt>
                <c:pt idx="67">
                  <c:v>1.11E-2</c:v>
                </c:pt>
                <c:pt idx="68">
                  <c:v>1.11E-2</c:v>
                </c:pt>
                <c:pt idx="69">
                  <c:v>1.04E-2</c:v>
                </c:pt>
                <c:pt idx="70">
                  <c:v>4.4000000000000003E-3</c:v>
                </c:pt>
                <c:pt idx="71">
                  <c:v>5.5999999999999999E-3</c:v>
                </c:pt>
                <c:pt idx="72">
                  <c:v>4.4000000000000003E-3</c:v>
                </c:pt>
                <c:pt idx="73">
                  <c:v>4.1999999999999997E-3</c:v>
                </c:pt>
                <c:pt idx="74">
                  <c:v>3.0999999999999999E-3</c:v>
                </c:pt>
                <c:pt idx="75">
                  <c:v>3.5000000000000001E-3</c:v>
                </c:pt>
                <c:pt idx="76">
                  <c:v>1.2999999999999999E-3</c:v>
                </c:pt>
                <c:pt idx="77">
                  <c:v>6.9999999999999999E-4</c:v>
                </c:pt>
                <c:pt idx="78">
                  <c:v>4.0000000000000002E-4</c:v>
                </c:pt>
                <c:pt idx="79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Sheet1!$F$1</c:f>
              <c:strCache>
                <c:ptCount val="1"/>
                <c:pt idx="0">
                  <c:v>m/mref Vehicle B</c:v>
                </c:pt>
              </c:strCache>
            </c:strRef>
          </c:tx>
          <c:spPr>
            <a:ln w="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Sheet1!$D$2:$D$81</c:f>
              <c:numCache>
                <c:formatCode>General</c:formatCode>
                <c:ptCount val="80"/>
                <c:pt idx="0">
                  <c:v>0</c:v>
                </c:pt>
                <c:pt idx="1">
                  <c:v>3.95E-2</c:v>
                </c:pt>
                <c:pt idx="2">
                  <c:v>3.95E-2</c:v>
                </c:pt>
                <c:pt idx="3">
                  <c:v>6.0499999999999998E-2</c:v>
                </c:pt>
                <c:pt idx="4">
                  <c:v>6.0499999999999998E-2</c:v>
                </c:pt>
                <c:pt idx="5">
                  <c:v>0.1169</c:v>
                </c:pt>
                <c:pt idx="6">
                  <c:v>0.1169</c:v>
                </c:pt>
                <c:pt idx="7">
                  <c:v>0.5242</c:v>
                </c:pt>
                <c:pt idx="8">
                  <c:v>0.5242</c:v>
                </c:pt>
                <c:pt idx="9">
                  <c:v>0.56040000000000001</c:v>
                </c:pt>
                <c:pt idx="10">
                  <c:v>0.56040000000000001</c:v>
                </c:pt>
                <c:pt idx="11">
                  <c:v>0.56289999999999996</c:v>
                </c:pt>
                <c:pt idx="12">
                  <c:v>0.56489999999999996</c:v>
                </c:pt>
                <c:pt idx="13">
                  <c:v>0.56689999999999996</c:v>
                </c:pt>
                <c:pt idx="14">
                  <c:v>0.56810000000000005</c:v>
                </c:pt>
                <c:pt idx="15">
                  <c:v>0.56969999999999998</c:v>
                </c:pt>
                <c:pt idx="16">
                  <c:v>0.58260000000000001</c:v>
                </c:pt>
                <c:pt idx="17">
                  <c:v>0.58630000000000004</c:v>
                </c:pt>
                <c:pt idx="18">
                  <c:v>0.5988</c:v>
                </c:pt>
                <c:pt idx="19">
                  <c:v>0.60450000000000004</c:v>
                </c:pt>
                <c:pt idx="20">
                  <c:v>0.60860000000000003</c:v>
                </c:pt>
                <c:pt idx="21">
                  <c:v>0.61129999999999995</c:v>
                </c:pt>
                <c:pt idx="22">
                  <c:v>0.62290000000000001</c:v>
                </c:pt>
                <c:pt idx="23">
                  <c:v>0.62350000000000005</c:v>
                </c:pt>
                <c:pt idx="24">
                  <c:v>0.63100000000000001</c:v>
                </c:pt>
                <c:pt idx="25">
                  <c:v>0.8508</c:v>
                </c:pt>
                <c:pt idx="26">
                  <c:v>0.8508</c:v>
                </c:pt>
                <c:pt idx="27">
                  <c:v>0.85150000000000003</c:v>
                </c:pt>
                <c:pt idx="28">
                  <c:v>0.87170000000000003</c:v>
                </c:pt>
                <c:pt idx="29">
                  <c:v>0.88100000000000001</c:v>
                </c:pt>
                <c:pt idx="30">
                  <c:v>0.88100000000000001</c:v>
                </c:pt>
                <c:pt idx="31">
                  <c:v>0.88500000000000001</c:v>
                </c:pt>
                <c:pt idx="32">
                  <c:v>0.88500000000000001</c:v>
                </c:pt>
                <c:pt idx="33">
                  <c:v>0.8891</c:v>
                </c:pt>
                <c:pt idx="34">
                  <c:v>0.8891</c:v>
                </c:pt>
                <c:pt idx="35">
                  <c:v>0.88990000000000002</c:v>
                </c:pt>
                <c:pt idx="36">
                  <c:v>0.89190000000000003</c:v>
                </c:pt>
                <c:pt idx="37">
                  <c:v>0.89349999999999996</c:v>
                </c:pt>
                <c:pt idx="38">
                  <c:v>0.89549999999999996</c:v>
                </c:pt>
                <c:pt idx="39">
                  <c:v>0.91569999999999996</c:v>
                </c:pt>
                <c:pt idx="40">
                  <c:v>0.94350000000000001</c:v>
                </c:pt>
                <c:pt idx="41">
                  <c:v>0.94350000000000001</c:v>
                </c:pt>
                <c:pt idx="42">
                  <c:v>0.9536</c:v>
                </c:pt>
                <c:pt idx="43">
                  <c:v>0.9536</c:v>
                </c:pt>
                <c:pt idx="44">
                  <c:v>0.9778</c:v>
                </c:pt>
                <c:pt idx="45">
                  <c:v>0.9778</c:v>
                </c:pt>
                <c:pt idx="46">
                  <c:v>0.98180000000000001</c:v>
                </c:pt>
                <c:pt idx="47">
                  <c:v>0.98180000000000001</c:v>
                </c:pt>
                <c:pt idx="48">
                  <c:v>0.98680000000000001</c:v>
                </c:pt>
                <c:pt idx="49">
                  <c:v>0.98780000000000001</c:v>
                </c:pt>
                <c:pt idx="50">
                  <c:v>0.98899999999999999</c:v>
                </c:pt>
                <c:pt idx="51">
                  <c:v>0.99250000000000005</c:v>
                </c:pt>
                <c:pt idx="52">
                  <c:v>0.99609999999999999</c:v>
                </c:pt>
                <c:pt idx="53">
                  <c:v>1</c:v>
                </c:pt>
              </c:numCache>
            </c:numRef>
          </c:xVal>
          <c:yVal>
            <c:numRef>
              <c:f>Sheet1!$F$2:$F$81</c:f>
              <c:numCache>
                <c:formatCode>General</c:formatCode>
                <c:ptCount val="80"/>
                <c:pt idx="0">
                  <c:v>4.1000000000000003E-3</c:v>
                </c:pt>
                <c:pt idx="1">
                  <c:v>4.1000000000000003E-3</c:v>
                </c:pt>
                <c:pt idx="2">
                  <c:v>1.09E-2</c:v>
                </c:pt>
                <c:pt idx="3">
                  <c:v>1.09E-2</c:v>
                </c:pt>
                <c:pt idx="4">
                  <c:v>1.72E-2</c:v>
                </c:pt>
                <c:pt idx="5">
                  <c:v>1.72E-2</c:v>
                </c:pt>
                <c:pt idx="6">
                  <c:v>1.1299999999999999E-2</c:v>
                </c:pt>
                <c:pt idx="7">
                  <c:v>1.1299999999999999E-2</c:v>
                </c:pt>
                <c:pt idx="8">
                  <c:v>6.0000000000000001E-3</c:v>
                </c:pt>
                <c:pt idx="9">
                  <c:v>6.0000000000000001E-3</c:v>
                </c:pt>
                <c:pt idx="10">
                  <c:v>1.8E-3</c:v>
                </c:pt>
                <c:pt idx="11">
                  <c:v>1.4E-3</c:v>
                </c:pt>
                <c:pt idx="12">
                  <c:v>1.8E-3</c:v>
                </c:pt>
                <c:pt idx="13">
                  <c:v>1.4E-3</c:v>
                </c:pt>
                <c:pt idx="14">
                  <c:v>1.5E-3</c:v>
                </c:pt>
                <c:pt idx="15">
                  <c:v>1.6000000000000001E-3</c:v>
                </c:pt>
                <c:pt idx="16">
                  <c:v>1.4E-3</c:v>
                </c:pt>
                <c:pt idx="17">
                  <c:v>1.6999999999999999E-3</c:v>
                </c:pt>
                <c:pt idx="18">
                  <c:v>1.6000000000000001E-3</c:v>
                </c:pt>
                <c:pt idx="19">
                  <c:v>1.8E-3</c:v>
                </c:pt>
                <c:pt idx="20">
                  <c:v>2E-3</c:v>
                </c:pt>
                <c:pt idx="21">
                  <c:v>2.0999999999999999E-3</c:v>
                </c:pt>
                <c:pt idx="22">
                  <c:v>2.8999999999999998E-3</c:v>
                </c:pt>
                <c:pt idx="23">
                  <c:v>3.2000000000000002E-3</c:v>
                </c:pt>
                <c:pt idx="24">
                  <c:v>3.5000000000000001E-3</c:v>
                </c:pt>
                <c:pt idx="25">
                  <c:v>3.5000000000000001E-3</c:v>
                </c:pt>
                <c:pt idx="26">
                  <c:v>3.5000000000000001E-3</c:v>
                </c:pt>
                <c:pt idx="27">
                  <c:v>3.7000000000000002E-3</c:v>
                </c:pt>
                <c:pt idx="28">
                  <c:v>4.1000000000000003E-3</c:v>
                </c:pt>
                <c:pt idx="29">
                  <c:v>4.3E-3</c:v>
                </c:pt>
                <c:pt idx="30">
                  <c:v>5.5999999999999999E-3</c:v>
                </c:pt>
                <c:pt idx="31">
                  <c:v>5.1999999999999998E-3</c:v>
                </c:pt>
                <c:pt idx="32">
                  <c:v>4.1999999999999997E-3</c:v>
                </c:pt>
                <c:pt idx="33">
                  <c:v>4.1999999999999997E-3</c:v>
                </c:pt>
                <c:pt idx="34">
                  <c:v>3.7000000000000002E-3</c:v>
                </c:pt>
                <c:pt idx="35">
                  <c:v>3.7000000000000002E-3</c:v>
                </c:pt>
                <c:pt idx="36">
                  <c:v>3.5999999999999999E-3</c:v>
                </c:pt>
                <c:pt idx="37">
                  <c:v>3.5999999999999999E-3</c:v>
                </c:pt>
                <c:pt idx="38">
                  <c:v>3.5999999999999999E-3</c:v>
                </c:pt>
                <c:pt idx="39">
                  <c:v>3.3E-3</c:v>
                </c:pt>
                <c:pt idx="40">
                  <c:v>3.3E-3</c:v>
                </c:pt>
                <c:pt idx="41">
                  <c:v>3.8999999999999998E-3</c:v>
                </c:pt>
                <c:pt idx="42">
                  <c:v>3.8999999999999998E-3</c:v>
                </c:pt>
                <c:pt idx="43">
                  <c:v>3.2000000000000002E-3</c:v>
                </c:pt>
                <c:pt idx="44">
                  <c:v>3.2000000000000002E-3</c:v>
                </c:pt>
                <c:pt idx="45">
                  <c:v>1.1999999999999999E-3</c:v>
                </c:pt>
                <c:pt idx="46">
                  <c:v>1.1999999999999999E-3</c:v>
                </c:pt>
                <c:pt idx="47">
                  <c:v>2.8999999999999998E-3</c:v>
                </c:pt>
                <c:pt idx="48">
                  <c:v>1.6000000000000001E-3</c:v>
                </c:pt>
                <c:pt idx="49">
                  <c:v>1.1000000000000001E-3</c:v>
                </c:pt>
                <c:pt idx="50">
                  <c:v>1E-3</c:v>
                </c:pt>
                <c:pt idx="51">
                  <c:v>6.9999999999999999E-4</c:v>
                </c:pt>
                <c:pt idx="52">
                  <c:v>2.0000000000000001E-4</c:v>
                </c:pt>
                <c:pt idx="53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Sheet1!$I$1</c:f>
              <c:strCache>
                <c:ptCount val="1"/>
                <c:pt idx="0">
                  <c:v>ku/kuref Vehicle B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Sheet1!$G$2:$G$8</c:f>
              <c:numCache>
                <c:formatCode>General</c:formatCode>
                <c:ptCount val="7"/>
                <c:pt idx="0">
                  <c:v>6.0900000000000003E-2</c:v>
                </c:pt>
                <c:pt idx="1">
                  <c:v>0.53069999999999995</c:v>
                </c:pt>
                <c:pt idx="2">
                  <c:v>0.56620000000000004</c:v>
                </c:pt>
                <c:pt idx="3">
                  <c:v>0.6361</c:v>
                </c:pt>
                <c:pt idx="4">
                  <c:v>0.8891</c:v>
                </c:pt>
                <c:pt idx="5">
                  <c:v>0.89410000000000001</c:v>
                </c:pt>
                <c:pt idx="6">
                  <c:v>0.95189999999999997</c:v>
                </c:pt>
              </c:numCache>
            </c:numRef>
          </c:xVal>
          <c:yVal>
            <c:numRef>
              <c:f>Sheet1!$I$2:$I$8</c:f>
              <c:numCache>
                <c:formatCode>General</c:formatCode>
                <c:ptCount val="7"/>
                <c:pt idx="0">
                  <c:v>0.08</c:v>
                </c:pt>
                <c:pt idx="1">
                  <c:v>1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0.4</c:v>
                </c:pt>
                <c:pt idx="6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7058736"/>
        <c:axId val="947050032"/>
      </c:scatterChart>
      <c:valAx>
        <c:axId val="94705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7050032"/>
        <c:crosses val="autoZero"/>
        <c:crossBetween val="midCat"/>
      </c:valAx>
      <c:valAx>
        <c:axId val="947050032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7058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735802469135805"/>
          <c:y val="1.28865979381443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6194420141926703E-2"/>
          <c:y val="8.9274021159726172E-2"/>
          <c:w val="0.4554845922037522"/>
          <c:h val="0.80013308485342161"/>
        </c:manualLayout>
      </c:layout>
      <c:scatterChart>
        <c:scatterStyle val="lineMarker"/>
        <c:varyColors val="0"/>
        <c:ser>
          <c:idx val="0"/>
          <c:order val="0"/>
          <c:tx>
            <c:strRef>
              <c:f>Feuil1!$E$1</c:f>
              <c:strCache>
                <c:ptCount val="1"/>
                <c:pt idx="0">
                  <c:v>Mass/unit length</c:v>
                </c:pt>
              </c:strCache>
            </c:strRef>
          </c:tx>
          <c:spPr>
            <a:ln w="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Feuil1!$E$3:$E$93</c:f>
              <c:numCache>
                <c:formatCode>General</c:formatCode>
                <c:ptCount val="91"/>
                <c:pt idx="0">
                  <c:v>120.17985</c:v>
                </c:pt>
                <c:pt idx="1">
                  <c:v>120.17985</c:v>
                </c:pt>
                <c:pt idx="2">
                  <c:v>415.76850000000002</c:v>
                </c:pt>
                <c:pt idx="3">
                  <c:v>415.76850000000002</c:v>
                </c:pt>
                <c:pt idx="4">
                  <c:v>415.76850000000002</c:v>
                </c:pt>
                <c:pt idx="5">
                  <c:v>415.76850000000002</c:v>
                </c:pt>
                <c:pt idx="6">
                  <c:v>415.76850000000002</c:v>
                </c:pt>
                <c:pt idx="7">
                  <c:v>902.83130000000006</c:v>
                </c:pt>
                <c:pt idx="8">
                  <c:v>902.83130000000006</c:v>
                </c:pt>
                <c:pt idx="9">
                  <c:v>902.83130000000006</c:v>
                </c:pt>
                <c:pt idx="10">
                  <c:v>902.83130000000006</c:v>
                </c:pt>
                <c:pt idx="11">
                  <c:v>782.58249999999998</c:v>
                </c:pt>
                <c:pt idx="12">
                  <c:v>782.58249999999998</c:v>
                </c:pt>
                <c:pt idx="13">
                  <c:v>782.58249999999998</c:v>
                </c:pt>
                <c:pt idx="14">
                  <c:v>782.58249999999998</c:v>
                </c:pt>
                <c:pt idx="15">
                  <c:v>61.710249999999995</c:v>
                </c:pt>
                <c:pt idx="16">
                  <c:v>61.710249999999995</c:v>
                </c:pt>
                <c:pt idx="17">
                  <c:v>61.710249999999995</c:v>
                </c:pt>
                <c:pt idx="18">
                  <c:v>61.710249999999995</c:v>
                </c:pt>
                <c:pt idx="19">
                  <c:v>61.710249999999995</c:v>
                </c:pt>
                <c:pt idx="20">
                  <c:v>61.710249999999995</c:v>
                </c:pt>
                <c:pt idx="21">
                  <c:v>61.710249999999995</c:v>
                </c:pt>
                <c:pt idx="22">
                  <c:v>61.710249999999995</c:v>
                </c:pt>
                <c:pt idx="23">
                  <c:v>61.710249999999995</c:v>
                </c:pt>
                <c:pt idx="24">
                  <c:v>61.710249999999995</c:v>
                </c:pt>
                <c:pt idx="25">
                  <c:v>61.710249999999995</c:v>
                </c:pt>
                <c:pt idx="26">
                  <c:v>61.710249999999995</c:v>
                </c:pt>
                <c:pt idx="27">
                  <c:v>61.710249999999995</c:v>
                </c:pt>
                <c:pt idx="28">
                  <c:v>61.710249999999995</c:v>
                </c:pt>
                <c:pt idx="29">
                  <c:v>61.710249999999995</c:v>
                </c:pt>
                <c:pt idx="30">
                  <c:v>101.3565</c:v>
                </c:pt>
                <c:pt idx="31">
                  <c:v>253.25334999999998</c:v>
                </c:pt>
                <c:pt idx="32">
                  <c:v>253.25334999999998</c:v>
                </c:pt>
                <c:pt idx="33">
                  <c:v>253.25334999999998</c:v>
                </c:pt>
                <c:pt idx="34">
                  <c:v>253.25334999999998</c:v>
                </c:pt>
                <c:pt idx="35">
                  <c:v>183.87586000000002</c:v>
                </c:pt>
                <c:pt idx="36">
                  <c:v>183.87586000000002</c:v>
                </c:pt>
                <c:pt idx="37">
                  <c:v>183.87586000000002</c:v>
                </c:pt>
                <c:pt idx="38">
                  <c:v>183.87586000000002</c:v>
                </c:pt>
                <c:pt idx="39">
                  <c:v>80.795609999999996</c:v>
                </c:pt>
                <c:pt idx="40">
                  <c:v>80.795609999999996</c:v>
                </c:pt>
                <c:pt idx="41">
                  <c:v>80.795609999999996</c:v>
                </c:pt>
                <c:pt idx="42">
                  <c:v>80.795609999999996</c:v>
                </c:pt>
                <c:pt idx="43">
                  <c:v>80.795609999999996</c:v>
                </c:pt>
                <c:pt idx="44">
                  <c:v>231.672</c:v>
                </c:pt>
                <c:pt idx="45">
                  <c:v>231.672</c:v>
                </c:pt>
                <c:pt idx="46">
                  <c:v>231.672</c:v>
                </c:pt>
                <c:pt idx="47">
                  <c:v>231.672</c:v>
                </c:pt>
                <c:pt idx="48">
                  <c:v>231.672</c:v>
                </c:pt>
                <c:pt idx="49">
                  <c:v>183.87586000000002</c:v>
                </c:pt>
                <c:pt idx="50">
                  <c:v>183.87586000000002</c:v>
                </c:pt>
                <c:pt idx="51">
                  <c:v>183.87586000000002</c:v>
                </c:pt>
                <c:pt idx="52">
                  <c:v>183.87586000000002</c:v>
                </c:pt>
                <c:pt idx="53">
                  <c:v>40.335750000000004</c:v>
                </c:pt>
                <c:pt idx="54">
                  <c:v>40.335750000000004</c:v>
                </c:pt>
                <c:pt idx="55">
                  <c:v>40.335750000000004</c:v>
                </c:pt>
                <c:pt idx="56">
                  <c:v>40.335750000000004</c:v>
                </c:pt>
                <c:pt idx="57">
                  <c:v>40.335750000000004</c:v>
                </c:pt>
                <c:pt idx="58">
                  <c:v>40.335750000000004</c:v>
                </c:pt>
                <c:pt idx="59">
                  <c:v>40.335750000000004</c:v>
                </c:pt>
                <c:pt idx="60">
                  <c:v>40.335750000000004</c:v>
                </c:pt>
                <c:pt idx="61">
                  <c:v>18.340700000000002</c:v>
                </c:pt>
                <c:pt idx="62">
                  <c:v>18.340700000000002</c:v>
                </c:pt>
                <c:pt idx="63">
                  <c:v>18.340700000000002</c:v>
                </c:pt>
                <c:pt idx="64">
                  <c:v>18.340700000000002</c:v>
                </c:pt>
                <c:pt idx="65">
                  <c:v>18.340700000000002</c:v>
                </c:pt>
                <c:pt idx="66">
                  <c:v>18.340700000000002</c:v>
                </c:pt>
                <c:pt idx="67">
                  <c:v>307.31014999999996</c:v>
                </c:pt>
                <c:pt idx="68">
                  <c:v>307.31014999999996</c:v>
                </c:pt>
                <c:pt idx="69">
                  <c:v>307.31014999999996</c:v>
                </c:pt>
                <c:pt idx="70">
                  <c:v>307.31014999999996</c:v>
                </c:pt>
                <c:pt idx="71">
                  <c:v>307.31014999999996</c:v>
                </c:pt>
                <c:pt idx="72">
                  <c:v>307.31014999999996</c:v>
                </c:pt>
                <c:pt idx="73">
                  <c:v>307.31014999999996</c:v>
                </c:pt>
                <c:pt idx="74">
                  <c:v>307.31014999999996</c:v>
                </c:pt>
                <c:pt idx="75">
                  <c:v>307.31014999999996</c:v>
                </c:pt>
                <c:pt idx="76">
                  <c:v>307.31014999999996</c:v>
                </c:pt>
                <c:pt idx="77">
                  <c:v>23.718799999999998</c:v>
                </c:pt>
                <c:pt idx="78">
                  <c:v>23.718799999999998</c:v>
                </c:pt>
                <c:pt idx="79">
                  <c:v>23.718799999999998</c:v>
                </c:pt>
                <c:pt idx="80">
                  <c:v>23.718799999999998</c:v>
                </c:pt>
                <c:pt idx="81">
                  <c:v>102.7355</c:v>
                </c:pt>
                <c:pt idx="82">
                  <c:v>102.7355</c:v>
                </c:pt>
                <c:pt idx="83">
                  <c:v>102.7355</c:v>
                </c:pt>
                <c:pt idx="84">
                  <c:v>102.7355</c:v>
                </c:pt>
                <c:pt idx="85">
                  <c:v>102.7355</c:v>
                </c:pt>
                <c:pt idx="86">
                  <c:v>102.7355</c:v>
                </c:pt>
                <c:pt idx="87">
                  <c:v>102.7355</c:v>
                </c:pt>
                <c:pt idx="88">
                  <c:v>102.7355</c:v>
                </c:pt>
                <c:pt idx="89">
                  <c:v>1.7858050000000001</c:v>
                </c:pt>
                <c:pt idx="90">
                  <c:v>1.7858050000000001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58128"/>
        <c:axId val="743851600"/>
      </c:scatterChart>
      <c:valAx>
        <c:axId val="743858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0" cap="flat" cmpd="sng" algn="ctr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1600"/>
        <c:crosses val="autoZero"/>
        <c:crossBetween val="midCat"/>
        <c:majorUnit val="2"/>
      </c:valAx>
      <c:valAx>
        <c:axId val="743851600"/>
        <c:scaling>
          <c:orientation val="minMax"/>
          <c:max val="1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8128"/>
        <c:crosses val="autoZero"/>
        <c:crossBetween val="midCat"/>
        <c:majorUnit val="400"/>
        <c:minorUnit val="2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735802469135805"/>
          <c:y val="1.28865979381443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6194420141926703E-2"/>
          <c:y val="8.9274021159726172E-2"/>
          <c:w val="0.4554845922037522"/>
          <c:h val="0.80013308485342161"/>
        </c:manualLayout>
      </c:layout>
      <c:scatterChart>
        <c:scatterStyle val="lineMarker"/>
        <c:varyColors val="0"/>
        <c:ser>
          <c:idx val="0"/>
          <c:order val="0"/>
          <c:tx>
            <c:strRef>
              <c:f>Feuil1!$G$1</c:f>
              <c:strCache>
                <c:ptCount val="1"/>
                <c:pt idx="0">
                  <c:v>Flexural Stiffness EI</c:v>
                </c:pt>
              </c:strCache>
            </c:strRef>
          </c:tx>
          <c:spPr>
            <a:ln w="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Feuil1!$G$3:$G$93</c:f>
              <c:numCache>
                <c:formatCode>0.00E+00</c:formatCode>
                <c:ptCount val="91"/>
                <c:pt idx="0">
                  <c:v>287000</c:v>
                </c:pt>
                <c:pt idx="1">
                  <c:v>287000</c:v>
                </c:pt>
                <c:pt idx="2">
                  <c:v>42389900</c:v>
                </c:pt>
                <c:pt idx="3">
                  <c:v>42389900</c:v>
                </c:pt>
                <c:pt idx="4">
                  <c:v>19352410</c:v>
                </c:pt>
                <c:pt idx="5">
                  <c:v>19352410</c:v>
                </c:pt>
                <c:pt idx="6">
                  <c:v>19352410</c:v>
                </c:pt>
                <c:pt idx="7">
                  <c:v>19352410</c:v>
                </c:pt>
                <c:pt idx="8">
                  <c:v>19352410</c:v>
                </c:pt>
                <c:pt idx="9">
                  <c:v>99273300</c:v>
                </c:pt>
                <c:pt idx="10">
                  <c:v>99273300</c:v>
                </c:pt>
                <c:pt idx="11">
                  <c:v>99273300</c:v>
                </c:pt>
                <c:pt idx="12">
                  <c:v>99273300</c:v>
                </c:pt>
                <c:pt idx="13">
                  <c:v>23970240</c:v>
                </c:pt>
                <c:pt idx="14">
                  <c:v>23964500</c:v>
                </c:pt>
                <c:pt idx="15">
                  <c:v>23970240</c:v>
                </c:pt>
                <c:pt idx="16">
                  <c:v>23970240</c:v>
                </c:pt>
                <c:pt idx="17">
                  <c:v>272420400</c:v>
                </c:pt>
                <c:pt idx="18">
                  <c:v>272420400</c:v>
                </c:pt>
                <c:pt idx="19">
                  <c:v>19843180</c:v>
                </c:pt>
                <c:pt idx="20">
                  <c:v>19843180</c:v>
                </c:pt>
                <c:pt idx="21">
                  <c:v>19843180</c:v>
                </c:pt>
                <c:pt idx="22">
                  <c:v>19843180</c:v>
                </c:pt>
                <c:pt idx="23">
                  <c:v>39893000</c:v>
                </c:pt>
                <c:pt idx="24">
                  <c:v>29848000</c:v>
                </c:pt>
                <c:pt idx="25">
                  <c:v>22960000</c:v>
                </c:pt>
                <c:pt idx="26">
                  <c:v>17220000</c:v>
                </c:pt>
                <c:pt idx="27">
                  <c:v>9184000</c:v>
                </c:pt>
                <c:pt idx="28">
                  <c:v>6027000</c:v>
                </c:pt>
                <c:pt idx="29">
                  <c:v>4026610</c:v>
                </c:pt>
                <c:pt idx="30">
                  <c:v>9646070</c:v>
                </c:pt>
                <c:pt idx="31">
                  <c:v>9646070</c:v>
                </c:pt>
                <c:pt idx="32">
                  <c:v>9646070</c:v>
                </c:pt>
                <c:pt idx="33">
                  <c:v>14091700</c:v>
                </c:pt>
                <c:pt idx="34">
                  <c:v>14091700</c:v>
                </c:pt>
                <c:pt idx="35">
                  <c:v>14091700</c:v>
                </c:pt>
                <c:pt idx="36">
                  <c:v>14091700</c:v>
                </c:pt>
                <c:pt idx="37">
                  <c:v>4778550</c:v>
                </c:pt>
                <c:pt idx="38">
                  <c:v>4778550</c:v>
                </c:pt>
                <c:pt idx="39">
                  <c:v>4778550</c:v>
                </c:pt>
                <c:pt idx="40">
                  <c:v>4778550</c:v>
                </c:pt>
                <c:pt idx="41">
                  <c:v>8681750</c:v>
                </c:pt>
                <c:pt idx="42">
                  <c:v>8681750</c:v>
                </c:pt>
                <c:pt idx="43">
                  <c:v>3073770</c:v>
                </c:pt>
                <c:pt idx="44">
                  <c:v>3073770</c:v>
                </c:pt>
                <c:pt idx="45">
                  <c:v>3073770</c:v>
                </c:pt>
                <c:pt idx="46">
                  <c:v>3073770</c:v>
                </c:pt>
                <c:pt idx="47">
                  <c:v>14091700</c:v>
                </c:pt>
                <c:pt idx="48">
                  <c:v>14091700</c:v>
                </c:pt>
                <c:pt idx="49">
                  <c:v>14091700</c:v>
                </c:pt>
                <c:pt idx="50">
                  <c:v>14091700</c:v>
                </c:pt>
                <c:pt idx="51">
                  <c:v>1499288</c:v>
                </c:pt>
                <c:pt idx="52">
                  <c:v>1499288</c:v>
                </c:pt>
                <c:pt idx="53">
                  <c:v>1499288</c:v>
                </c:pt>
                <c:pt idx="54">
                  <c:v>1499288</c:v>
                </c:pt>
                <c:pt idx="55">
                  <c:v>1041810</c:v>
                </c:pt>
                <c:pt idx="56">
                  <c:v>11709600</c:v>
                </c:pt>
                <c:pt idx="57">
                  <c:v>13804700</c:v>
                </c:pt>
                <c:pt idx="58">
                  <c:v>16072000</c:v>
                </c:pt>
                <c:pt idx="59">
                  <c:v>2563197</c:v>
                </c:pt>
                <c:pt idx="60">
                  <c:v>2563197</c:v>
                </c:pt>
                <c:pt idx="61">
                  <c:v>2563197</c:v>
                </c:pt>
                <c:pt idx="62">
                  <c:v>2563197</c:v>
                </c:pt>
                <c:pt idx="63">
                  <c:v>4043830</c:v>
                </c:pt>
                <c:pt idx="64">
                  <c:v>4043830</c:v>
                </c:pt>
                <c:pt idx="65">
                  <c:v>778918</c:v>
                </c:pt>
                <c:pt idx="66">
                  <c:v>778918</c:v>
                </c:pt>
                <c:pt idx="67">
                  <c:v>778918</c:v>
                </c:pt>
                <c:pt idx="68">
                  <c:v>778918</c:v>
                </c:pt>
                <c:pt idx="69">
                  <c:v>1079120</c:v>
                </c:pt>
                <c:pt idx="70">
                  <c:v>1079120</c:v>
                </c:pt>
                <c:pt idx="71">
                  <c:v>1079120</c:v>
                </c:pt>
                <c:pt idx="72">
                  <c:v>1079120</c:v>
                </c:pt>
                <c:pt idx="73">
                  <c:v>1079120</c:v>
                </c:pt>
                <c:pt idx="74">
                  <c:v>1079120</c:v>
                </c:pt>
                <c:pt idx="75">
                  <c:v>574401.80000000005</c:v>
                </c:pt>
                <c:pt idx="76">
                  <c:v>574401.80000000005</c:v>
                </c:pt>
                <c:pt idx="77">
                  <c:v>574401.80000000005</c:v>
                </c:pt>
                <c:pt idx="78">
                  <c:v>574401.80000000005</c:v>
                </c:pt>
                <c:pt idx="79">
                  <c:v>717500</c:v>
                </c:pt>
                <c:pt idx="80">
                  <c:v>717500</c:v>
                </c:pt>
                <c:pt idx="81">
                  <c:v>717500</c:v>
                </c:pt>
                <c:pt idx="82">
                  <c:v>717500</c:v>
                </c:pt>
                <c:pt idx="83">
                  <c:v>391468</c:v>
                </c:pt>
                <c:pt idx="84">
                  <c:v>391468</c:v>
                </c:pt>
                <c:pt idx="85">
                  <c:v>391468</c:v>
                </c:pt>
                <c:pt idx="86">
                  <c:v>391468</c:v>
                </c:pt>
                <c:pt idx="87">
                  <c:v>717500</c:v>
                </c:pt>
                <c:pt idx="88">
                  <c:v>717500</c:v>
                </c:pt>
                <c:pt idx="89">
                  <c:v>717500</c:v>
                </c:pt>
                <c:pt idx="90">
                  <c:v>717500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56496"/>
        <c:axId val="743860304"/>
      </c:scatterChart>
      <c:valAx>
        <c:axId val="743856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0" cap="flat" cmpd="sng" algn="ctr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60304"/>
        <c:crosses val="autoZero"/>
        <c:crossBetween val="midCat"/>
        <c:majorUnit val="2"/>
      </c:valAx>
      <c:valAx>
        <c:axId val="74386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6496"/>
        <c:crosses val="autoZero"/>
        <c:crossBetween val="midCat"/>
        <c:majorUnit val="100000000"/>
        <c:minorUnit val="5000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735802469135805"/>
          <c:y val="1.28865979381443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6194420141926703E-2"/>
          <c:y val="8.9274021159726172E-2"/>
          <c:w val="0.4554845922037522"/>
          <c:h val="0.80013308485342161"/>
        </c:manualLayout>
      </c:layout>
      <c:scatterChart>
        <c:scatterStyle val="lineMarker"/>
        <c:varyColors val="0"/>
        <c:ser>
          <c:idx val="0"/>
          <c:order val="0"/>
          <c:tx>
            <c:strRef>
              <c:f>Feuil1!$I$1</c:f>
              <c:strCache>
                <c:ptCount val="1"/>
                <c:pt idx="0">
                  <c:v>Shear Rigidity kAG</c:v>
                </c:pt>
              </c:strCache>
            </c:strRef>
          </c:tx>
          <c:spPr>
            <a:ln w="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Feuil1!$I$3:$I$93</c:f>
              <c:numCache>
                <c:formatCode>0.00E+00</c:formatCode>
                <c:ptCount val="91"/>
                <c:pt idx="0">
                  <c:v>44480000.000000007</c:v>
                </c:pt>
                <c:pt idx="1">
                  <c:v>44480000.000000007</c:v>
                </c:pt>
                <c:pt idx="2">
                  <c:v>149185920</c:v>
                </c:pt>
                <c:pt idx="3">
                  <c:v>149185920</c:v>
                </c:pt>
                <c:pt idx="4">
                  <c:v>149185920</c:v>
                </c:pt>
                <c:pt idx="5">
                  <c:v>149185920</c:v>
                </c:pt>
                <c:pt idx="6">
                  <c:v>149185920</c:v>
                </c:pt>
                <c:pt idx="7">
                  <c:v>263944320.00000003</c:v>
                </c:pt>
                <c:pt idx="8">
                  <c:v>263944320.00000003</c:v>
                </c:pt>
                <c:pt idx="9">
                  <c:v>263944320.00000003</c:v>
                </c:pt>
                <c:pt idx="10">
                  <c:v>263944320.00000003</c:v>
                </c:pt>
                <c:pt idx="11">
                  <c:v>263944320.00000003</c:v>
                </c:pt>
                <c:pt idx="12">
                  <c:v>263944320.00000003</c:v>
                </c:pt>
                <c:pt idx="13">
                  <c:v>263944320.00000003</c:v>
                </c:pt>
                <c:pt idx="14">
                  <c:v>263944320.00000003</c:v>
                </c:pt>
                <c:pt idx="15">
                  <c:v>929632000.00000012</c:v>
                </c:pt>
                <c:pt idx="16">
                  <c:v>929632000.00000012</c:v>
                </c:pt>
                <c:pt idx="17">
                  <c:v>929632000.00000012</c:v>
                </c:pt>
                <c:pt idx="18">
                  <c:v>929632000.00000012</c:v>
                </c:pt>
                <c:pt idx="19">
                  <c:v>929632000.00000012</c:v>
                </c:pt>
                <c:pt idx="20">
                  <c:v>929632000.00000012</c:v>
                </c:pt>
                <c:pt idx="21">
                  <c:v>117694080.00000001</c:v>
                </c:pt>
                <c:pt idx="22">
                  <c:v>115648000.00000001</c:v>
                </c:pt>
                <c:pt idx="23">
                  <c:v>115648000.00000001</c:v>
                </c:pt>
                <c:pt idx="24">
                  <c:v>93408000.000000015</c:v>
                </c:pt>
                <c:pt idx="25">
                  <c:v>75616000</c:v>
                </c:pt>
                <c:pt idx="26">
                  <c:v>65830400.000000007</c:v>
                </c:pt>
                <c:pt idx="27">
                  <c:v>60492800.000000007</c:v>
                </c:pt>
                <c:pt idx="28">
                  <c:v>58268800.000000007</c:v>
                </c:pt>
                <c:pt idx="29">
                  <c:v>58268800.000000007</c:v>
                </c:pt>
                <c:pt idx="30">
                  <c:v>274664000</c:v>
                </c:pt>
                <c:pt idx="31">
                  <c:v>274664000</c:v>
                </c:pt>
                <c:pt idx="32">
                  <c:v>274664000</c:v>
                </c:pt>
                <c:pt idx="33">
                  <c:v>149853120</c:v>
                </c:pt>
                <c:pt idx="34">
                  <c:v>149853120</c:v>
                </c:pt>
                <c:pt idx="35">
                  <c:v>149853120</c:v>
                </c:pt>
                <c:pt idx="36">
                  <c:v>149853120</c:v>
                </c:pt>
                <c:pt idx="37">
                  <c:v>149853120</c:v>
                </c:pt>
                <c:pt idx="38">
                  <c:v>149853120</c:v>
                </c:pt>
                <c:pt idx="39">
                  <c:v>110666240.00000001</c:v>
                </c:pt>
                <c:pt idx="40">
                  <c:v>110666240.00000001</c:v>
                </c:pt>
                <c:pt idx="41">
                  <c:v>110666240.00000001</c:v>
                </c:pt>
                <c:pt idx="42">
                  <c:v>110666240.00000001</c:v>
                </c:pt>
                <c:pt idx="43">
                  <c:v>110666240.00000001</c:v>
                </c:pt>
                <c:pt idx="44">
                  <c:v>110666240.00000001</c:v>
                </c:pt>
                <c:pt idx="45">
                  <c:v>149853120</c:v>
                </c:pt>
                <c:pt idx="46">
                  <c:v>149853120</c:v>
                </c:pt>
                <c:pt idx="47">
                  <c:v>149853120</c:v>
                </c:pt>
                <c:pt idx="48">
                  <c:v>149853120</c:v>
                </c:pt>
                <c:pt idx="49">
                  <c:v>149853120</c:v>
                </c:pt>
                <c:pt idx="50">
                  <c:v>149853120</c:v>
                </c:pt>
                <c:pt idx="51">
                  <c:v>149853120</c:v>
                </c:pt>
                <c:pt idx="52">
                  <c:v>149853120</c:v>
                </c:pt>
                <c:pt idx="53">
                  <c:v>107107840.00000001</c:v>
                </c:pt>
                <c:pt idx="54">
                  <c:v>109465280.00000001</c:v>
                </c:pt>
                <c:pt idx="55">
                  <c:v>109465280.00000001</c:v>
                </c:pt>
                <c:pt idx="56">
                  <c:v>113335040.00000001</c:v>
                </c:pt>
                <c:pt idx="57">
                  <c:v>119606720.00000001</c:v>
                </c:pt>
                <c:pt idx="58">
                  <c:v>126456640.00000001</c:v>
                </c:pt>
                <c:pt idx="59">
                  <c:v>126456640.00000001</c:v>
                </c:pt>
                <c:pt idx="60">
                  <c:v>128814080.00000001</c:v>
                </c:pt>
                <c:pt idx="61">
                  <c:v>29530272.000000004</c:v>
                </c:pt>
                <c:pt idx="62">
                  <c:v>29530272.000000004</c:v>
                </c:pt>
                <c:pt idx="63">
                  <c:v>29530272.000000004</c:v>
                </c:pt>
                <c:pt idx="64">
                  <c:v>29530272.000000004</c:v>
                </c:pt>
                <c:pt idx="65">
                  <c:v>29530272.000000004</c:v>
                </c:pt>
                <c:pt idx="66">
                  <c:v>29530272.000000004</c:v>
                </c:pt>
                <c:pt idx="67">
                  <c:v>5199712</c:v>
                </c:pt>
                <c:pt idx="68">
                  <c:v>5199712</c:v>
                </c:pt>
                <c:pt idx="69">
                  <c:v>5199712</c:v>
                </c:pt>
                <c:pt idx="70">
                  <c:v>5199712</c:v>
                </c:pt>
                <c:pt idx="71">
                  <c:v>5199712</c:v>
                </c:pt>
                <c:pt idx="72">
                  <c:v>5199712</c:v>
                </c:pt>
                <c:pt idx="73">
                  <c:v>5199712</c:v>
                </c:pt>
                <c:pt idx="74">
                  <c:v>5199712</c:v>
                </c:pt>
                <c:pt idx="75">
                  <c:v>5199712</c:v>
                </c:pt>
                <c:pt idx="76">
                  <c:v>5199712</c:v>
                </c:pt>
                <c:pt idx="77">
                  <c:v>4448000</c:v>
                </c:pt>
                <c:pt idx="78">
                  <c:v>4448000</c:v>
                </c:pt>
                <c:pt idx="79">
                  <c:v>4448000</c:v>
                </c:pt>
                <c:pt idx="80">
                  <c:v>4448000</c:v>
                </c:pt>
                <c:pt idx="81">
                  <c:v>4448000</c:v>
                </c:pt>
                <c:pt idx="82">
                  <c:v>4448000</c:v>
                </c:pt>
                <c:pt idx="83">
                  <c:v>4448000</c:v>
                </c:pt>
                <c:pt idx="84">
                  <c:v>4448000</c:v>
                </c:pt>
                <c:pt idx="85">
                  <c:v>2224000</c:v>
                </c:pt>
                <c:pt idx="86">
                  <c:v>2224000</c:v>
                </c:pt>
                <c:pt idx="87">
                  <c:v>2224000</c:v>
                </c:pt>
                <c:pt idx="88">
                  <c:v>2224000</c:v>
                </c:pt>
                <c:pt idx="89">
                  <c:v>2224000</c:v>
                </c:pt>
                <c:pt idx="90">
                  <c:v>2224000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63024"/>
        <c:axId val="743858672"/>
      </c:scatterChart>
      <c:valAx>
        <c:axId val="743863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0" cap="flat" cmpd="sng" algn="ctr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8672"/>
        <c:crosses val="autoZero"/>
        <c:crossBetween val="midCat"/>
        <c:majorUnit val="2"/>
      </c:valAx>
      <c:valAx>
        <c:axId val="743858672"/>
        <c:scaling>
          <c:orientation val="minMax"/>
          <c:max val="12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63024"/>
        <c:crosses val="autoZero"/>
        <c:crossBetween val="midCat"/>
        <c:majorUnit val="400000000"/>
        <c:minorUnit val="20000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194420141926703E-2"/>
          <c:y val="8.9274021159726172E-2"/>
          <c:w val="0.82838435439472502"/>
          <c:h val="0.80013308485342161"/>
        </c:manualLayout>
      </c:layout>
      <c:scatterChart>
        <c:scatterStyle val="lineMarker"/>
        <c:varyColors val="0"/>
        <c:ser>
          <c:idx val="1"/>
          <c:order val="0"/>
          <c:tx>
            <c:strRef>
              <c:f>Feuil1!$I$1</c:f>
              <c:strCache>
                <c:ptCount val="1"/>
                <c:pt idx="0">
                  <c:v>Shear Rigidity kAG</c:v>
                </c:pt>
              </c:strCache>
            </c:strRef>
          </c:tx>
          <c:spPr>
            <a:ln w="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Feuil1!$I$3:$I$93</c:f>
              <c:numCache>
                <c:formatCode>0.00E+00</c:formatCode>
                <c:ptCount val="91"/>
                <c:pt idx="0">
                  <c:v>44480000.000000007</c:v>
                </c:pt>
                <c:pt idx="1">
                  <c:v>44480000.000000007</c:v>
                </c:pt>
                <c:pt idx="2">
                  <c:v>149185920</c:v>
                </c:pt>
                <c:pt idx="3">
                  <c:v>149185920</c:v>
                </c:pt>
                <c:pt idx="4">
                  <c:v>149185920</c:v>
                </c:pt>
                <c:pt idx="5">
                  <c:v>149185920</c:v>
                </c:pt>
                <c:pt idx="6">
                  <c:v>149185920</c:v>
                </c:pt>
                <c:pt idx="7">
                  <c:v>263944320.00000003</c:v>
                </c:pt>
                <c:pt idx="8">
                  <c:v>263944320.00000003</c:v>
                </c:pt>
                <c:pt idx="9">
                  <c:v>263944320.00000003</c:v>
                </c:pt>
                <c:pt idx="10">
                  <c:v>263944320.00000003</c:v>
                </c:pt>
                <c:pt idx="11">
                  <c:v>263944320.00000003</c:v>
                </c:pt>
                <c:pt idx="12">
                  <c:v>263944320.00000003</c:v>
                </c:pt>
                <c:pt idx="13">
                  <c:v>263944320.00000003</c:v>
                </c:pt>
                <c:pt idx="14">
                  <c:v>263944320.00000003</c:v>
                </c:pt>
                <c:pt idx="15">
                  <c:v>929632000.00000012</c:v>
                </c:pt>
                <c:pt idx="16">
                  <c:v>929632000.00000012</c:v>
                </c:pt>
                <c:pt idx="17">
                  <c:v>929632000.00000012</c:v>
                </c:pt>
                <c:pt idx="18">
                  <c:v>929632000.00000012</c:v>
                </c:pt>
                <c:pt idx="19">
                  <c:v>929632000.00000012</c:v>
                </c:pt>
                <c:pt idx="20">
                  <c:v>929632000.00000012</c:v>
                </c:pt>
                <c:pt idx="21">
                  <c:v>117694080.00000001</c:v>
                </c:pt>
                <c:pt idx="22">
                  <c:v>115648000.00000001</c:v>
                </c:pt>
                <c:pt idx="23">
                  <c:v>115648000.00000001</c:v>
                </c:pt>
                <c:pt idx="24">
                  <c:v>93408000.000000015</c:v>
                </c:pt>
                <c:pt idx="25">
                  <c:v>75616000</c:v>
                </c:pt>
                <c:pt idx="26">
                  <c:v>65830400.000000007</c:v>
                </c:pt>
                <c:pt idx="27">
                  <c:v>60492800.000000007</c:v>
                </c:pt>
                <c:pt idx="28">
                  <c:v>58268800.000000007</c:v>
                </c:pt>
                <c:pt idx="29">
                  <c:v>58268800.000000007</c:v>
                </c:pt>
                <c:pt idx="30">
                  <c:v>274664000</c:v>
                </c:pt>
                <c:pt idx="31">
                  <c:v>274664000</c:v>
                </c:pt>
                <c:pt idx="32">
                  <c:v>274664000</c:v>
                </c:pt>
                <c:pt idx="33">
                  <c:v>149853120</c:v>
                </c:pt>
                <c:pt idx="34">
                  <c:v>149853120</c:v>
                </c:pt>
                <c:pt idx="35">
                  <c:v>149853120</c:v>
                </c:pt>
                <c:pt idx="36">
                  <c:v>149853120</c:v>
                </c:pt>
                <c:pt idx="37">
                  <c:v>149853120</c:v>
                </c:pt>
                <c:pt idx="38">
                  <c:v>149853120</c:v>
                </c:pt>
                <c:pt idx="39">
                  <c:v>110666240.00000001</c:v>
                </c:pt>
                <c:pt idx="40">
                  <c:v>110666240.00000001</c:v>
                </c:pt>
                <c:pt idx="41">
                  <c:v>110666240.00000001</c:v>
                </c:pt>
                <c:pt idx="42">
                  <c:v>110666240.00000001</c:v>
                </c:pt>
                <c:pt idx="43">
                  <c:v>110666240.00000001</c:v>
                </c:pt>
                <c:pt idx="44">
                  <c:v>110666240.00000001</c:v>
                </c:pt>
                <c:pt idx="45">
                  <c:v>149853120</c:v>
                </c:pt>
                <c:pt idx="46">
                  <c:v>149853120</c:v>
                </c:pt>
                <c:pt idx="47">
                  <c:v>149853120</c:v>
                </c:pt>
                <c:pt idx="48">
                  <c:v>149853120</c:v>
                </c:pt>
                <c:pt idx="49">
                  <c:v>149853120</c:v>
                </c:pt>
                <c:pt idx="50">
                  <c:v>149853120</c:v>
                </c:pt>
                <c:pt idx="51">
                  <c:v>149853120</c:v>
                </c:pt>
                <c:pt idx="52">
                  <c:v>149853120</c:v>
                </c:pt>
                <c:pt idx="53">
                  <c:v>107107840.00000001</c:v>
                </c:pt>
                <c:pt idx="54">
                  <c:v>109465280.00000001</c:v>
                </c:pt>
                <c:pt idx="55">
                  <c:v>109465280.00000001</c:v>
                </c:pt>
                <c:pt idx="56">
                  <c:v>113335040.00000001</c:v>
                </c:pt>
                <c:pt idx="57">
                  <c:v>119606720.00000001</c:v>
                </c:pt>
                <c:pt idx="58">
                  <c:v>126456640.00000001</c:v>
                </c:pt>
                <c:pt idx="59">
                  <c:v>126456640.00000001</c:v>
                </c:pt>
                <c:pt idx="60">
                  <c:v>128814080.00000001</c:v>
                </c:pt>
                <c:pt idx="61">
                  <c:v>29530272.000000004</c:v>
                </c:pt>
                <c:pt idx="62">
                  <c:v>29530272.000000004</c:v>
                </c:pt>
                <c:pt idx="63">
                  <c:v>29530272.000000004</c:v>
                </c:pt>
                <c:pt idx="64">
                  <c:v>29530272.000000004</c:v>
                </c:pt>
                <c:pt idx="65">
                  <c:v>29530272.000000004</c:v>
                </c:pt>
                <c:pt idx="66">
                  <c:v>29530272.000000004</c:v>
                </c:pt>
                <c:pt idx="67">
                  <c:v>5199712</c:v>
                </c:pt>
                <c:pt idx="68">
                  <c:v>5199712</c:v>
                </c:pt>
                <c:pt idx="69">
                  <c:v>5199712</c:v>
                </c:pt>
                <c:pt idx="70">
                  <c:v>5199712</c:v>
                </c:pt>
                <c:pt idx="71">
                  <c:v>5199712</c:v>
                </c:pt>
                <c:pt idx="72">
                  <c:v>5199712</c:v>
                </c:pt>
                <c:pt idx="73">
                  <c:v>5199712</c:v>
                </c:pt>
                <c:pt idx="74">
                  <c:v>5199712</c:v>
                </c:pt>
                <c:pt idx="75">
                  <c:v>5199712</c:v>
                </c:pt>
                <c:pt idx="76">
                  <c:v>5199712</c:v>
                </c:pt>
                <c:pt idx="77">
                  <c:v>4448000</c:v>
                </c:pt>
                <c:pt idx="78">
                  <c:v>4448000</c:v>
                </c:pt>
                <c:pt idx="79">
                  <c:v>4448000</c:v>
                </c:pt>
                <c:pt idx="80">
                  <c:v>4448000</c:v>
                </c:pt>
                <c:pt idx="81">
                  <c:v>4448000</c:v>
                </c:pt>
                <c:pt idx="82">
                  <c:v>4448000</c:v>
                </c:pt>
                <c:pt idx="83">
                  <c:v>4448000</c:v>
                </c:pt>
                <c:pt idx="84">
                  <c:v>4448000</c:v>
                </c:pt>
                <c:pt idx="85">
                  <c:v>2224000</c:v>
                </c:pt>
                <c:pt idx="86">
                  <c:v>2224000</c:v>
                </c:pt>
                <c:pt idx="87">
                  <c:v>2224000</c:v>
                </c:pt>
                <c:pt idx="88">
                  <c:v>2224000</c:v>
                </c:pt>
                <c:pt idx="89">
                  <c:v>2224000</c:v>
                </c:pt>
                <c:pt idx="90">
                  <c:v>2224000</c:v>
                </c:pt>
              </c:numCache>
            </c:numRef>
          </c:yVal>
          <c:smooth val="0"/>
        </c:ser>
        <c:ser>
          <c:idx val="0"/>
          <c:order val="1"/>
          <c:tx>
            <c:strRef>
              <c:f>Feuil1!$G$1</c:f>
              <c:strCache>
                <c:ptCount val="1"/>
                <c:pt idx="0">
                  <c:v>Flexural Stiffness EI</c:v>
                </c:pt>
              </c:strCache>
            </c:strRef>
          </c:tx>
          <c:spPr>
            <a:ln w="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Feuil1!$G$3:$G$93</c:f>
              <c:numCache>
                <c:formatCode>0.00E+00</c:formatCode>
                <c:ptCount val="91"/>
                <c:pt idx="0">
                  <c:v>287000</c:v>
                </c:pt>
                <c:pt idx="1">
                  <c:v>287000</c:v>
                </c:pt>
                <c:pt idx="2">
                  <c:v>42389900</c:v>
                </c:pt>
                <c:pt idx="3">
                  <c:v>42389900</c:v>
                </c:pt>
                <c:pt idx="4">
                  <c:v>19352410</c:v>
                </c:pt>
                <c:pt idx="5">
                  <c:v>19352410</c:v>
                </c:pt>
                <c:pt idx="6">
                  <c:v>19352410</c:v>
                </c:pt>
                <c:pt idx="7">
                  <c:v>19352410</c:v>
                </c:pt>
                <c:pt idx="8">
                  <c:v>19352410</c:v>
                </c:pt>
                <c:pt idx="9">
                  <c:v>99273300</c:v>
                </c:pt>
                <c:pt idx="10">
                  <c:v>99273300</c:v>
                </c:pt>
                <c:pt idx="11">
                  <c:v>99273300</c:v>
                </c:pt>
                <c:pt idx="12">
                  <c:v>99273300</c:v>
                </c:pt>
                <c:pt idx="13">
                  <c:v>23970240</c:v>
                </c:pt>
                <c:pt idx="14">
                  <c:v>23964500</c:v>
                </c:pt>
                <c:pt idx="15">
                  <c:v>23970240</c:v>
                </c:pt>
                <c:pt idx="16">
                  <c:v>23970240</c:v>
                </c:pt>
                <c:pt idx="17">
                  <c:v>272420400</c:v>
                </c:pt>
                <c:pt idx="18">
                  <c:v>272420400</c:v>
                </c:pt>
                <c:pt idx="19">
                  <c:v>19843180</c:v>
                </c:pt>
                <c:pt idx="20">
                  <c:v>19843180</c:v>
                </c:pt>
                <c:pt idx="21">
                  <c:v>19843180</c:v>
                </c:pt>
                <c:pt idx="22">
                  <c:v>19843180</c:v>
                </c:pt>
                <c:pt idx="23">
                  <c:v>39893000</c:v>
                </c:pt>
                <c:pt idx="24">
                  <c:v>29848000</c:v>
                </c:pt>
                <c:pt idx="25">
                  <c:v>22960000</c:v>
                </c:pt>
                <c:pt idx="26">
                  <c:v>17220000</c:v>
                </c:pt>
                <c:pt idx="27">
                  <c:v>9184000</c:v>
                </c:pt>
                <c:pt idx="28">
                  <c:v>6027000</c:v>
                </c:pt>
                <c:pt idx="29">
                  <c:v>4026610</c:v>
                </c:pt>
                <c:pt idx="30">
                  <c:v>9646070</c:v>
                </c:pt>
                <c:pt idx="31">
                  <c:v>9646070</c:v>
                </c:pt>
                <c:pt idx="32">
                  <c:v>9646070</c:v>
                </c:pt>
                <c:pt idx="33">
                  <c:v>14091700</c:v>
                </c:pt>
                <c:pt idx="34">
                  <c:v>14091700</c:v>
                </c:pt>
                <c:pt idx="35">
                  <c:v>14091700</c:v>
                </c:pt>
                <c:pt idx="36">
                  <c:v>14091700</c:v>
                </c:pt>
                <c:pt idx="37">
                  <c:v>4778550</c:v>
                </c:pt>
                <c:pt idx="38">
                  <c:v>4778550</c:v>
                </c:pt>
                <c:pt idx="39">
                  <c:v>4778550</c:v>
                </c:pt>
                <c:pt idx="40">
                  <c:v>4778550</c:v>
                </c:pt>
                <c:pt idx="41">
                  <c:v>8681750</c:v>
                </c:pt>
                <c:pt idx="42">
                  <c:v>8681750</c:v>
                </c:pt>
                <c:pt idx="43">
                  <c:v>3073770</c:v>
                </c:pt>
                <c:pt idx="44">
                  <c:v>3073770</c:v>
                </c:pt>
                <c:pt idx="45">
                  <c:v>3073770</c:v>
                </c:pt>
                <c:pt idx="46">
                  <c:v>3073770</c:v>
                </c:pt>
                <c:pt idx="47">
                  <c:v>14091700</c:v>
                </c:pt>
                <c:pt idx="48">
                  <c:v>14091700</c:v>
                </c:pt>
                <c:pt idx="49">
                  <c:v>14091700</c:v>
                </c:pt>
                <c:pt idx="50">
                  <c:v>14091700</c:v>
                </c:pt>
                <c:pt idx="51">
                  <c:v>1499288</c:v>
                </c:pt>
                <c:pt idx="52">
                  <c:v>1499288</c:v>
                </c:pt>
                <c:pt idx="53">
                  <c:v>1499288</c:v>
                </c:pt>
                <c:pt idx="54">
                  <c:v>1499288</c:v>
                </c:pt>
                <c:pt idx="55">
                  <c:v>1041810</c:v>
                </c:pt>
                <c:pt idx="56">
                  <c:v>11709600</c:v>
                </c:pt>
                <c:pt idx="57">
                  <c:v>13804700</c:v>
                </c:pt>
                <c:pt idx="58">
                  <c:v>16072000</c:v>
                </c:pt>
                <c:pt idx="59">
                  <c:v>2563197</c:v>
                </c:pt>
                <c:pt idx="60">
                  <c:v>2563197</c:v>
                </c:pt>
                <c:pt idx="61">
                  <c:v>2563197</c:v>
                </c:pt>
                <c:pt idx="62">
                  <c:v>2563197</c:v>
                </c:pt>
                <c:pt idx="63">
                  <c:v>4043830</c:v>
                </c:pt>
                <c:pt idx="64">
                  <c:v>4043830</c:v>
                </c:pt>
                <c:pt idx="65">
                  <c:v>778918</c:v>
                </c:pt>
                <c:pt idx="66">
                  <c:v>778918</c:v>
                </c:pt>
                <c:pt idx="67">
                  <c:v>778918</c:v>
                </c:pt>
                <c:pt idx="68">
                  <c:v>778918</c:v>
                </c:pt>
                <c:pt idx="69">
                  <c:v>1079120</c:v>
                </c:pt>
                <c:pt idx="70">
                  <c:v>1079120</c:v>
                </c:pt>
                <c:pt idx="71">
                  <c:v>1079120</c:v>
                </c:pt>
                <c:pt idx="72">
                  <c:v>1079120</c:v>
                </c:pt>
                <c:pt idx="73">
                  <c:v>1079120</c:v>
                </c:pt>
                <c:pt idx="74">
                  <c:v>1079120</c:v>
                </c:pt>
                <c:pt idx="75">
                  <c:v>574401.80000000005</c:v>
                </c:pt>
                <c:pt idx="76">
                  <c:v>574401.80000000005</c:v>
                </c:pt>
                <c:pt idx="77">
                  <c:v>574401.80000000005</c:v>
                </c:pt>
                <c:pt idx="78">
                  <c:v>574401.80000000005</c:v>
                </c:pt>
                <c:pt idx="79">
                  <c:v>717500</c:v>
                </c:pt>
                <c:pt idx="80">
                  <c:v>717500</c:v>
                </c:pt>
                <c:pt idx="81">
                  <c:v>717500</c:v>
                </c:pt>
                <c:pt idx="82">
                  <c:v>717500</c:v>
                </c:pt>
                <c:pt idx="83">
                  <c:v>391468</c:v>
                </c:pt>
                <c:pt idx="84">
                  <c:v>391468</c:v>
                </c:pt>
                <c:pt idx="85">
                  <c:v>391468</c:v>
                </c:pt>
                <c:pt idx="86">
                  <c:v>391468</c:v>
                </c:pt>
                <c:pt idx="87">
                  <c:v>717500</c:v>
                </c:pt>
                <c:pt idx="88">
                  <c:v>717500</c:v>
                </c:pt>
                <c:pt idx="89">
                  <c:v>717500</c:v>
                </c:pt>
                <c:pt idx="90">
                  <c:v>717500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50512"/>
        <c:axId val="743854864"/>
      </c:scatterChart>
      <c:valAx>
        <c:axId val="743850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0" cap="flat" cmpd="sng" algn="ctr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4864"/>
        <c:crosses val="autoZero"/>
        <c:crossBetween val="midCat"/>
        <c:majorUnit val="2"/>
      </c:valAx>
      <c:valAx>
        <c:axId val="743854864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0512"/>
        <c:crosses val="autoZero"/>
        <c:crossBetween val="midCat"/>
        <c:majorUnit val="100000000"/>
        <c:minorUnit val="5000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194420141926703E-2"/>
          <c:y val="8.9274021159726172E-2"/>
          <c:w val="0.82673529136531954"/>
          <c:h val="0.80013308485342161"/>
        </c:manualLayout>
      </c:layout>
      <c:scatterChart>
        <c:scatterStyle val="lineMarker"/>
        <c:varyColors val="0"/>
        <c:ser>
          <c:idx val="1"/>
          <c:order val="0"/>
          <c:tx>
            <c:strRef>
              <c:f>Feuil1!$J$1</c:f>
              <c:strCache>
                <c:ptCount val="1"/>
                <c:pt idx="0">
                  <c:v>rg</c:v>
                </c:pt>
              </c:strCache>
            </c:strRef>
          </c:tx>
          <c:spPr>
            <a:ln w="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Feuil1!$J$3:$J$93</c:f>
              <c:numCache>
                <c:formatCode>0.00E+00</c:formatCode>
                <c:ptCount val="91"/>
                <c:pt idx="0">
                  <c:v>0.25084733055640596</c:v>
                </c:pt>
                <c:pt idx="1">
                  <c:v>0.25084733055640596</c:v>
                </c:pt>
                <c:pt idx="2">
                  <c:v>0.39658266596672326</c:v>
                </c:pt>
                <c:pt idx="3">
                  <c:v>0.39658266596672326</c:v>
                </c:pt>
                <c:pt idx="4">
                  <c:v>0.39658266596672326</c:v>
                </c:pt>
                <c:pt idx="5">
                  <c:v>0.39658266596672326</c:v>
                </c:pt>
                <c:pt idx="6">
                  <c:v>0.39658266596672326</c:v>
                </c:pt>
                <c:pt idx="7">
                  <c:v>0.25876603821301125</c:v>
                </c:pt>
                <c:pt idx="8">
                  <c:v>0.25876603821301125</c:v>
                </c:pt>
                <c:pt idx="9">
                  <c:v>0.25876603821301125</c:v>
                </c:pt>
                <c:pt idx="10">
                  <c:v>0.25876603821301125</c:v>
                </c:pt>
                <c:pt idx="11">
                  <c:v>0.19383692678388714</c:v>
                </c:pt>
                <c:pt idx="12">
                  <c:v>0.19383692678388714</c:v>
                </c:pt>
                <c:pt idx="13">
                  <c:v>0.19383692678388714</c:v>
                </c:pt>
                <c:pt idx="14">
                  <c:v>0.19383692678388714</c:v>
                </c:pt>
                <c:pt idx="15">
                  <c:v>0.32882727122560257</c:v>
                </c:pt>
                <c:pt idx="16">
                  <c:v>0.32882727122560257</c:v>
                </c:pt>
                <c:pt idx="17">
                  <c:v>0.32882727122560257</c:v>
                </c:pt>
                <c:pt idx="18">
                  <c:v>0.32882727122560257</c:v>
                </c:pt>
                <c:pt idx="19">
                  <c:v>0.32882727122560257</c:v>
                </c:pt>
                <c:pt idx="20">
                  <c:v>0.32882727122560257</c:v>
                </c:pt>
                <c:pt idx="21">
                  <c:v>0.15883866239172079</c:v>
                </c:pt>
                <c:pt idx="22">
                  <c:v>0.15655309485404587</c:v>
                </c:pt>
                <c:pt idx="23">
                  <c:v>0.15655309485404587</c:v>
                </c:pt>
                <c:pt idx="24">
                  <c:v>0.14948686906329389</c:v>
                </c:pt>
                <c:pt idx="25">
                  <c:v>0.12007074264875461</c:v>
                </c:pt>
                <c:pt idx="26">
                  <c:v>9.3006397329076645E-2</c:v>
                </c:pt>
                <c:pt idx="27">
                  <c:v>6.0035371324377307E-2</c:v>
                </c:pt>
                <c:pt idx="28">
                  <c:v>5.8206452060338754E-2</c:v>
                </c:pt>
                <c:pt idx="29">
                  <c:v>5.8206452060338754E-2</c:v>
                </c:pt>
                <c:pt idx="30">
                  <c:v>0.22949100733793382</c:v>
                </c:pt>
                <c:pt idx="31">
                  <c:v>0.14518236792544359</c:v>
                </c:pt>
                <c:pt idx="32">
                  <c:v>0.14518236792544359</c:v>
                </c:pt>
                <c:pt idx="33">
                  <c:v>0.14518236792544359</c:v>
                </c:pt>
                <c:pt idx="34">
                  <c:v>0.14518236792544359</c:v>
                </c:pt>
                <c:pt idx="35">
                  <c:v>9.650923167454023E-2</c:v>
                </c:pt>
                <c:pt idx="36">
                  <c:v>9.650923167454023E-2</c:v>
                </c:pt>
                <c:pt idx="37">
                  <c:v>9.650923167454023E-2</c:v>
                </c:pt>
                <c:pt idx="38">
                  <c:v>9.650923167454023E-2</c:v>
                </c:pt>
                <c:pt idx="39">
                  <c:v>0.24497412704610327</c:v>
                </c:pt>
                <c:pt idx="40">
                  <c:v>0.24497412704610327</c:v>
                </c:pt>
                <c:pt idx="41">
                  <c:v>0.24497412704610327</c:v>
                </c:pt>
                <c:pt idx="42">
                  <c:v>0.24497412704610327</c:v>
                </c:pt>
                <c:pt idx="43">
                  <c:v>0.24497412704610327</c:v>
                </c:pt>
                <c:pt idx="44">
                  <c:v>8.5979406449063919E-2</c:v>
                </c:pt>
                <c:pt idx="45">
                  <c:v>8.5979406449063919E-2</c:v>
                </c:pt>
                <c:pt idx="46">
                  <c:v>8.5979406449063919E-2</c:v>
                </c:pt>
                <c:pt idx="47">
                  <c:v>8.5979406449063919E-2</c:v>
                </c:pt>
                <c:pt idx="48">
                  <c:v>8.5979406449063919E-2</c:v>
                </c:pt>
                <c:pt idx="49">
                  <c:v>9.650923167454023E-2</c:v>
                </c:pt>
                <c:pt idx="50">
                  <c:v>9.650923167454023E-2</c:v>
                </c:pt>
                <c:pt idx="51">
                  <c:v>9.650923167454023E-2</c:v>
                </c:pt>
                <c:pt idx="52">
                  <c:v>9.650923167454023E-2</c:v>
                </c:pt>
                <c:pt idx="53">
                  <c:v>9.6248822836624323E-2</c:v>
                </c:pt>
                <c:pt idx="54">
                  <c:v>0.10017895099382017</c:v>
                </c:pt>
                <c:pt idx="55">
                  <c:v>0.10017895099382017</c:v>
                </c:pt>
                <c:pt idx="56">
                  <c:v>0.10657967606644028</c:v>
                </c:pt>
                <c:pt idx="57">
                  <c:v>0.11599404641367936</c:v>
                </c:pt>
                <c:pt idx="58">
                  <c:v>0.12558096104815319</c:v>
                </c:pt>
                <c:pt idx="59">
                  <c:v>0.12558096104815319</c:v>
                </c:pt>
                <c:pt idx="60">
                  <c:v>0.12861789961962566</c:v>
                </c:pt>
                <c:pt idx="61">
                  <c:v>0.13029925071481457</c:v>
                </c:pt>
                <c:pt idx="62">
                  <c:v>0.13029925071481457</c:v>
                </c:pt>
                <c:pt idx="63">
                  <c:v>0.13029925071481457</c:v>
                </c:pt>
                <c:pt idx="64">
                  <c:v>0.13029925071481457</c:v>
                </c:pt>
                <c:pt idx="65">
                  <c:v>0.13029925071481457</c:v>
                </c:pt>
                <c:pt idx="66">
                  <c:v>0.13029925071481457</c:v>
                </c:pt>
                <c:pt idx="67">
                  <c:v>0.11413889251623587</c:v>
                </c:pt>
                <c:pt idx="68">
                  <c:v>0.11413889251623587</c:v>
                </c:pt>
                <c:pt idx="69">
                  <c:v>0.11413889251623587</c:v>
                </c:pt>
                <c:pt idx="70">
                  <c:v>0.11413889251623587</c:v>
                </c:pt>
                <c:pt idx="71">
                  <c:v>0.11413889251623587</c:v>
                </c:pt>
                <c:pt idx="72">
                  <c:v>0.11413889251623587</c:v>
                </c:pt>
                <c:pt idx="73">
                  <c:v>0.11413889251623587</c:v>
                </c:pt>
                <c:pt idx="74">
                  <c:v>0.11413889251623587</c:v>
                </c:pt>
                <c:pt idx="75">
                  <c:v>0.11413889251623587</c:v>
                </c:pt>
                <c:pt idx="76">
                  <c:v>0.11413889251623587</c:v>
                </c:pt>
                <c:pt idx="77">
                  <c:v>0.16203861153412469</c:v>
                </c:pt>
                <c:pt idx="78">
                  <c:v>0.16203861153412469</c:v>
                </c:pt>
                <c:pt idx="79">
                  <c:v>0.16203861153412469</c:v>
                </c:pt>
                <c:pt idx="80">
                  <c:v>0.16203861153412469</c:v>
                </c:pt>
                <c:pt idx="81">
                  <c:v>7.785824323903319E-2</c:v>
                </c:pt>
                <c:pt idx="82">
                  <c:v>7.785824323903319E-2</c:v>
                </c:pt>
                <c:pt idx="83">
                  <c:v>7.785824323903319E-2</c:v>
                </c:pt>
                <c:pt idx="84">
                  <c:v>7.785824323903319E-2</c:v>
                </c:pt>
                <c:pt idx="85">
                  <c:v>0.1282721519521792</c:v>
                </c:pt>
                <c:pt idx="86">
                  <c:v>0.1282721519521792</c:v>
                </c:pt>
                <c:pt idx="87">
                  <c:v>0.1282721519521792</c:v>
                </c:pt>
                <c:pt idx="88">
                  <c:v>0.1282721519521792</c:v>
                </c:pt>
                <c:pt idx="89">
                  <c:v>0.97291664358607588</c:v>
                </c:pt>
                <c:pt idx="90">
                  <c:v>0.97291664358607588</c:v>
                </c:pt>
              </c:numCache>
            </c:numRef>
          </c:yVal>
          <c:smooth val="0"/>
        </c:ser>
        <c:ser>
          <c:idx val="0"/>
          <c:order val="1"/>
          <c:tx>
            <c:strRef>
              <c:f>Feuil1!$E$1</c:f>
              <c:strCache>
                <c:ptCount val="1"/>
                <c:pt idx="0">
                  <c:v>Mass/unit length</c:v>
                </c:pt>
              </c:strCache>
            </c:strRef>
          </c:tx>
          <c:spPr>
            <a:ln w="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Feuil1!$E$3:$E$93</c:f>
              <c:numCache>
                <c:formatCode>General</c:formatCode>
                <c:ptCount val="91"/>
                <c:pt idx="0">
                  <c:v>120.17985</c:v>
                </c:pt>
                <c:pt idx="1">
                  <c:v>120.17985</c:v>
                </c:pt>
                <c:pt idx="2">
                  <c:v>415.76850000000002</c:v>
                </c:pt>
                <c:pt idx="3">
                  <c:v>415.76850000000002</c:v>
                </c:pt>
                <c:pt idx="4">
                  <c:v>415.76850000000002</c:v>
                </c:pt>
                <c:pt idx="5">
                  <c:v>415.76850000000002</c:v>
                </c:pt>
                <c:pt idx="6">
                  <c:v>415.76850000000002</c:v>
                </c:pt>
                <c:pt idx="7">
                  <c:v>902.83130000000006</c:v>
                </c:pt>
                <c:pt idx="8">
                  <c:v>902.83130000000006</c:v>
                </c:pt>
                <c:pt idx="9">
                  <c:v>902.83130000000006</c:v>
                </c:pt>
                <c:pt idx="10">
                  <c:v>902.83130000000006</c:v>
                </c:pt>
                <c:pt idx="11">
                  <c:v>782.58249999999998</c:v>
                </c:pt>
                <c:pt idx="12">
                  <c:v>782.58249999999998</c:v>
                </c:pt>
                <c:pt idx="13">
                  <c:v>782.58249999999998</c:v>
                </c:pt>
                <c:pt idx="14">
                  <c:v>782.58249999999998</c:v>
                </c:pt>
                <c:pt idx="15">
                  <c:v>61.710249999999995</c:v>
                </c:pt>
                <c:pt idx="16">
                  <c:v>61.710249999999995</c:v>
                </c:pt>
                <c:pt idx="17">
                  <c:v>61.710249999999995</c:v>
                </c:pt>
                <c:pt idx="18">
                  <c:v>61.710249999999995</c:v>
                </c:pt>
                <c:pt idx="19">
                  <c:v>61.710249999999995</c:v>
                </c:pt>
                <c:pt idx="20">
                  <c:v>61.710249999999995</c:v>
                </c:pt>
                <c:pt idx="21">
                  <c:v>61.710249999999995</c:v>
                </c:pt>
                <c:pt idx="22">
                  <c:v>61.710249999999995</c:v>
                </c:pt>
                <c:pt idx="23">
                  <c:v>61.710249999999995</c:v>
                </c:pt>
                <c:pt idx="24">
                  <c:v>61.710249999999995</c:v>
                </c:pt>
                <c:pt idx="25">
                  <c:v>61.710249999999995</c:v>
                </c:pt>
                <c:pt idx="26">
                  <c:v>61.710249999999995</c:v>
                </c:pt>
                <c:pt idx="27">
                  <c:v>61.710249999999995</c:v>
                </c:pt>
                <c:pt idx="28">
                  <c:v>61.710249999999995</c:v>
                </c:pt>
                <c:pt idx="29">
                  <c:v>61.710249999999995</c:v>
                </c:pt>
                <c:pt idx="30">
                  <c:v>101.3565</c:v>
                </c:pt>
                <c:pt idx="31">
                  <c:v>253.25334999999998</c:v>
                </c:pt>
                <c:pt idx="32">
                  <c:v>253.25334999999998</c:v>
                </c:pt>
                <c:pt idx="33">
                  <c:v>253.25334999999998</c:v>
                </c:pt>
                <c:pt idx="34">
                  <c:v>253.25334999999998</c:v>
                </c:pt>
                <c:pt idx="35">
                  <c:v>183.87586000000002</c:v>
                </c:pt>
                <c:pt idx="36">
                  <c:v>183.87586000000002</c:v>
                </c:pt>
                <c:pt idx="37">
                  <c:v>183.87586000000002</c:v>
                </c:pt>
                <c:pt idx="38">
                  <c:v>183.87586000000002</c:v>
                </c:pt>
                <c:pt idx="39">
                  <c:v>80.795609999999996</c:v>
                </c:pt>
                <c:pt idx="40">
                  <c:v>80.795609999999996</c:v>
                </c:pt>
                <c:pt idx="41">
                  <c:v>80.795609999999996</c:v>
                </c:pt>
                <c:pt idx="42">
                  <c:v>80.795609999999996</c:v>
                </c:pt>
                <c:pt idx="43">
                  <c:v>80.795609999999996</c:v>
                </c:pt>
                <c:pt idx="44">
                  <c:v>231.672</c:v>
                </c:pt>
                <c:pt idx="45">
                  <c:v>231.672</c:v>
                </c:pt>
                <c:pt idx="46">
                  <c:v>231.672</c:v>
                </c:pt>
                <c:pt idx="47">
                  <c:v>231.672</c:v>
                </c:pt>
                <c:pt idx="48">
                  <c:v>231.672</c:v>
                </c:pt>
                <c:pt idx="49">
                  <c:v>183.87586000000002</c:v>
                </c:pt>
                <c:pt idx="50">
                  <c:v>183.87586000000002</c:v>
                </c:pt>
                <c:pt idx="51">
                  <c:v>183.87586000000002</c:v>
                </c:pt>
                <c:pt idx="52">
                  <c:v>183.87586000000002</c:v>
                </c:pt>
                <c:pt idx="53">
                  <c:v>40.335750000000004</c:v>
                </c:pt>
                <c:pt idx="54">
                  <c:v>40.335750000000004</c:v>
                </c:pt>
                <c:pt idx="55">
                  <c:v>40.335750000000004</c:v>
                </c:pt>
                <c:pt idx="56">
                  <c:v>40.335750000000004</c:v>
                </c:pt>
                <c:pt idx="57">
                  <c:v>40.335750000000004</c:v>
                </c:pt>
                <c:pt idx="58">
                  <c:v>40.335750000000004</c:v>
                </c:pt>
                <c:pt idx="59">
                  <c:v>40.335750000000004</c:v>
                </c:pt>
                <c:pt idx="60">
                  <c:v>40.335750000000004</c:v>
                </c:pt>
                <c:pt idx="61">
                  <c:v>18.340700000000002</c:v>
                </c:pt>
                <c:pt idx="62">
                  <c:v>18.340700000000002</c:v>
                </c:pt>
                <c:pt idx="63">
                  <c:v>18.340700000000002</c:v>
                </c:pt>
                <c:pt idx="64">
                  <c:v>18.340700000000002</c:v>
                </c:pt>
                <c:pt idx="65">
                  <c:v>18.340700000000002</c:v>
                </c:pt>
                <c:pt idx="66">
                  <c:v>18.340700000000002</c:v>
                </c:pt>
                <c:pt idx="67">
                  <c:v>307.31014999999996</c:v>
                </c:pt>
                <c:pt idx="68">
                  <c:v>307.31014999999996</c:v>
                </c:pt>
                <c:pt idx="69">
                  <c:v>307.31014999999996</c:v>
                </c:pt>
                <c:pt idx="70">
                  <c:v>307.31014999999996</c:v>
                </c:pt>
                <c:pt idx="71">
                  <c:v>307.31014999999996</c:v>
                </c:pt>
                <c:pt idx="72">
                  <c:v>307.31014999999996</c:v>
                </c:pt>
                <c:pt idx="73">
                  <c:v>307.31014999999996</c:v>
                </c:pt>
                <c:pt idx="74">
                  <c:v>307.31014999999996</c:v>
                </c:pt>
                <c:pt idx="75">
                  <c:v>307.31014999999996</c:v>
                </c:pt>
                <c:pt idx="76">
                  <c:v>307.31014999999996</c:v>
                </c:pt>
                <c:pt idx="77">
                  <c:v>23.718799999999998</c:v>
                </c:pt>
                <c:pt idx="78">
                  <c:v>23.718799999999998</c:v>
                </c:pt>
                <c:pt idx="79">
                  <c:v>23.718799999999998</c:v>
                </c:pt>
                <c:pt idx="80">
                  <c:v>23.718799999999998</c:v>
                </c:pt>
                <c:pt idx="81">
                  <c:v>102.7355</c:v>
                </c:pt>
                <c:pt idx="82">
                  <c:v>102.7355</c:v>
                </c:pt>
                <c:pt idx="83">
                  <c:v>102.7355</c:v>
                </c:pt>
                <c:pt idx="84">
                  <c:v>102.7355</c:v>
                </c:pt>
                <c:pt idx="85">
                  <c:v>102.7355</c:v>
                </c:pt>
                <c:pt idx="86">
                  <c:v>102.7355</c:v>
                </c:pt>
                <c:pt idx="87">
                  <c:v>102.7355</c:v>
                </c:pt>
                <c:pt idx="88">
                  <c:v>102.7355</c:v>
                </c:pt>
                <c:pt idx="89">
                  <c:v>1.7858050000000001</c:v>
                </c:pt>
                <c:pt idx="90">
                  <c:v>1.7858050000000001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49968"/>
        <c:axId val="743851056"/>
      </c:scatterChart>
      <c:valAx>
        <c:axId val="743849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0" cap="flat" cmpd="sng" algn="ctr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1056"/>
        <c:crosses val="autoZero"/>
        <c:crossBetween val="midCat"/>
        <c:majorUnit val="2"/>
      </c:valAx>
      <c:valAx>
        <c:axId val="743851056"/>
        <c:scaling>
          <c:logBase val="10"/>
          <c:orientation val="minMax"/>
          <c:max val="1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49968"/>
        <c:crosses val="autoZero"/>
        <c:crossBetween val="midCat"/>
        <c:majorUnit val="400"/>
        <c:minorUnit val="2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194420141926703E-2"/>
          <c:y val="8.9274021159726172E-2"/>
          <c:w val="0.92105999081953316"/>
          <c:h val="0.57250851950955806"/>
        </c:manualLayout>
      </c:layout>
      <c:scatterChart>
        <c:scatterStyle val="lineMarker"/>
        <c:varyColors val="0"/>
        <c:ser>
          <c:idx val="3"/>
          <c:order val="0"/>
          <c:tx>
            <c:strRef>
              <c:f>Feuil1!$J$1</c:f>
              <c:strCache>
                <c:ptCount val="1"/>
                <c:pt idx="0">
                  <c:v>rg</c:v>
                </c:pt>
              </c:strCache>
            </c:strRef>
          </c:tx>
          <c:spPr>
            <a:ln w="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Feuil1!$J$3:$J$93</c:f>
              <c:numCache>
                <c:formatCode>0.00E+00</c:formatCode>
                <c:ptCount val="91"/>
                <c:pt idx="0">
                  <c:v>0.25084733055640596</c:v>
                </c:pt>
                <c:pt idx="1">
                  <c:v>0.25084733055640596</c:v>
                </c:pt>
                <c:pt idx="2">
                  <c:v>0.39658266596672326</c:v>
                </c:pt>
                <c:pt idx="3">
                  <c:v>0.39658266596672326</c:v>
                </c:pt>
                <c:pt idx="4">
                  <c:v>0.39658266596672326</c:v>
                </c:pt>
                <c:pt idx="5">
                  <c:v>0.39658266596672326</c:v>
                </c:pt>
                <c:pt idx="6">
                  <c:v>0.39658266596672326</c:v>
                </c:pt>
                <c:pt idx="7">
                  <c:v>0.25876603821301125</c:v>
                </c:pt>
                <c:pt idx="8">
                  <c:v>0.25876603821301125</c:v>
                </c:pt>
                <c:pt idx="9">
                  <c:v>0.25876603821301125</c:v>
                </c:pt>
                <c:pt idx="10">
                  <c:v>0.25876603821301125</c:v>
                </c:pt>
                <c:pt idx="11">
                  <c:v>0.19383692678388714</c:v>
                </c:pt>
                <c:pt idx="12">
                  <c:v>0.19383692678388714</c:v>
                </c:pt>
                <c:pt idx="13">
                  <c:v>0.19383692678388714</c:v>
                </c:pt>
                <c:pt idx="14">
                  <c:v>0.19383692678388714</c:v>
                </c:pt>
                <c:pt idx="15">
                  <c:v>0.32882727122560257</c:v>
                </c:pt>
                <c:pt idx="16">
                  <c:v>0.32882727122560257</c:v>
                </c:pt>
                <c:pt idx="17">
                  <c:v>0.32882727122560257</c:v>
                </c:pt>
                <c:pt idx="18">
                  <c:v>0.32882727122560257</c:v>
                </c:pt>
                <c:pt idx="19">
                  <c:v>0.32882727122560257</c:v>
                </c:pt>
                <c:pt idx="20">
                  <c:v>0.32882727122560257</c:v>
                </c:pt>
                <c:pt idx="21">
                  <c:v>0.15883866239172079</c:v>
                </c:pt>
                <c:pt idx="22">
                  <c:v>0.15655309485404587</c:v>
                </c:pt>
                <c:pt idx="23">
                  <c:v>0.15655309485404587</c:v>
                </c:pt>
                <c:pt idx="24">
                  <c:v>0.14948686906329389</c:v>
                </c:pt>
                <c:pt idx="25">
                  <c:v>0.12007074264875461</c:v>
                </c:pt>
                <c:pt idx="26">
                  <c:v>9.3006397329076645E-2</c:v>
                </c:pt>
                <c:pt idx="27">
                  <c:v>6.0035371324377307E-2</c:v>
                </c:pt>
                <c:pt idx="28">
                  <c:v>5.8206452060338754E-2</c:v>
                </c:pt>
                <c:pt idx="29">
                  <c:v>5.8206452060338754E-2</c:v>
                </c:pt>
                <c:pt idx="30">
                  <c:v>0.22949100733793382</c:v>
                </c:pt>
                <c:pt idx="31">
                  <c:v>0.14518236792544359</c:v>
                </c:pt>
                <c:pt idx="32">
                  <c:v>0.14518236792544359</c:v>
                </c:pt>
                <c:pt idx="33">
                  <c:v>0.14518236792544359</c:v>
                </c:pt>
                <c:pt idx="34">
                  <c:v>0.14518236792544359</c:v>
                </c:pt>
                <c:pt idx="35">
                  <c:v>9.650923167454023E-2</c:v>
                </c:pt>
                <c:pt idx="36">
                  <c:v>9.650923167454023E-2</c:v>
                </c:pt>
                <c:pt idx="37">
                  <c:v>9.650923167454023E-2</c:v>
                </c:pt>
                <c:pt idx="38">
                  <c:v>9.650923167454023E-2</c:v>
                </c:pt>
                <c:pt idx="39">
                  <c:v>0.24497412704610327</c:v>
                </c:pt>
                <c:pt idx="40">
                  <c:v>0.24497412704610327</c:v>
                </c:pt>
                <c:pt idx="41">
                  <c:v>0.24497412704610327</c:v>
                </c:pt>
                <c:pt idx="42">
                  <c:v>0.24497412704610327</c:v>
                </c:pt>
                <c:pt idx="43">
                  <c:v>0.24497412704610327</c:v>
                </c:pt>
                <c:pt idx="44">
                  <c:v>8.5979406449063919E-2</c:v>
                </c:pt>
                <c:pt idx="45">
                  <c:v>8.5979406449063919E-2</c:v>
                </c:pt>
                <c:pt idx="46">
                  <c:v>8.5979406449063919E-2</c:v>
                </c:pt>
                <c:pt idx="47">
                  <c:v>8.5979406449063919E-2</c:v>
                </c:pt>
                <c:pt idx="48">
                  <c:v>8.5979406449063919E-2</c:v>
                </c:pt>
                <c:pt idx="49">
                  <c:v>9.650923167454023E-2</c:v>
                </c:pt>
                <c:pt idx="50">
                  <c:v>9.650923167454023E-2</c:v>
                </c:pt>
                <c:pt idx="51">
                  <c:v>9.650923167454023E-2</c:v>
                </c:pt>
                <c:pt idx="52">
                  <c:v>9.650923167454023E-2</c:v>
                </c:pt>
                <c:pt idx="53">
                  <c:v>9.6248822836624323E-2</c:v>
                </c:pt>
                <c:pt idx="54">
                  <c:v>0.10017895099382017</c:v>
                </c:pt>
                <c:pt idx="55">
                  <c:v>0.10017895099382017</c:v>
                </c:pt>
                <c:pt idx="56">
                  <c:v>0.10657967606644028</c:v>
                </c:pt>
                <c:pt idx="57">
                  <c:v>0.11599404641367936</c:v>
                </c:pt>
                <c:pt idx="58">
                  <c:v>0.12558096104815319</c:v>
                </c:pt>
                <c:pt idx="59">
                  <c:v>0.12558096104815319</c:v>
                </c:pt>
                <c:pt idx="60">
                  <c:v>0.12861789961962566</c:v>
                </c:pt>
                <c:pt idx="61">
                  <c:v>0.13029925071481457</c:v>
                </c:pt>
                <c:pt idx="62">
                  <c:v>0.13029925071481457</c:v>
                </c:pt>
                <c:pt idx="63">
                  <c:v>0.13029925071481457</c:v>
                </c:pt>
                <c:pt idx="64">
                  <c:v>0.13029925071481457</c:v>
                </c:pt>
                <c:pt idx="65">
                  <c:v>0.13029925071481457</c:v>
                </c:pt>
                <c:pt idx="66">
                  <c:v>0.13029925071481457</c:v>
                </c:pt>
                <c:pt idx="67">
                  <c:v>0.11413889251623587</c:v>
                </c:pt>
                <c:pt idx="68">
                  <c:v>0.11413889251623587</c:v>
                </c:pt>
                <c:pt idx="69">
                  <c:v>0.11413889251623587</c:v>
                </c:pt>
                <c:pt idx="70">
                  <c:v>0.11413889251623587</c:v>
                </c:pt>
                <c:pt idx="71">
                  <c:v>0.11413889251623587</c:v>
                </c:pt>
                <c:pt idx="72">
                  <c:v>0.11413889251623587</c:v>
                </c:pt>
                <c:pt idx="73">
                  <c:v>0.11413889251623587</c:v>
                </c:pt>
                <c:pt idx="74">
                  <c:v>0.11413889251623587</c:v>
                </c:pt>
                <c:pt idx="75">
                  <c:v>0.11413889251623587</c:v>
                </c:pt>
                <c:pt idx="76">
                  <c:v>0.11413889251623587</c:v>
                </c:pt>
                <c:pt idx="77">
                  <c:v>0.16203861153412469</c:v>
                </c:pt>
                <c:pt idx="78">
                  <c:v>0.16203861153412469</c:v>
                </c:pt>
                <c:pt idx="79">
                  <c:v>0.16203861153412469</c:v>
                </c:pt>
                <c:pt idx="80">
                  <c:v>0.16203861153412469</c:v>
                </c:pt>
                <c:pt idx="81">
                  <c:v>7.785824323903319E-2</c:v>
                </c:pt>
                <c:pt idx="82">
                  <c:v>7.785824323903319E-2</c:v>
                </c:pt>
                <c:pt idx="83">
                  <c:v>7.785824323903319E-2</c:v>
                </c:pt>
                <c:pt idx="84">
                  <c:v>7.785824323903319E-2</c:v>
                </c:pt>
                <c:pt idx="85">
                  <c:v>0.1282721519521792</c:v>
                </c:pt>
                <c:pt idx="86">
                  <c:v>0.1282721519521792</c:v>
                </c:pt>
                <c:pt idx="87">
                  <c:v>0.1282721519521792</c:v>
                </c:pt>
                <c:pt idx="88">
                  <c:v>0.1282721519521792</c:v>
                </c:pt>
                <c:pt idx="89">
                  <c:v>0.97291664358607588</c:v>
                </c:pt>
                <c:pt idx="90">
                  <c:v>0.97291664358607588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Feuil1!$I$1</c:f>
              <c:strCache>
                <c:ptCount val="1"/>
                <c:pt idx="0">
                  <c:v>Shear Rigidity kAG</c:v>
                </c:pt>
              </c:strCache>
            </c:strRef>
          </c:tx>
          <c:spPr>
            <a:ln w="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Feuil1!$I$3:$I$93</c:f>
              <c:numCache>
                <c:formatCode>0.00E+00</c:formatCode>
                <c:ptCount val="91"/>
                <c:pt idx="0">
                  <c:v>44480000.000000007</c:v>
                </c:pt>
                <c:pt idx="1">
                  <c:v>44480000.000000007</c:v>
                </c:pt>
                <c:pt idx="2">
                  <c:v>149185920</c:v>
                </c:pt>
                <c:pt idx="3">
                  <c:v>149185920</c:v>
                </c:pt>
                <c:pt idx="4">
                  <c:v>149185920</c:v>
                </c:pt>
                <c:pt idx="5">
                  <c:v>149185920</c:v>
                </c:pt>
                <c:pt idx="6">
                  <c:v>149185920</c:v>
                </c:pt>
                <c:pt idx="7">
                  <c:v>263944320.00000003</c:v>
                </c:pt>
                <c:pt idx="8">
                  <c:v>263944320.00000003</c:v>
                </c:pt>
                <c:pt idx="9">
                  <c:v>263944320.00000003</c:v>
                </c:pt>
                <c:pt idx="10">
                  <c:v>263944320.00000003</c:v>
                </c:pt>
                <c:pt idx="11">
                  <c:v>263944320.00000003</c:v>
                </c:pt>
                <c:pt idx="12">
                  <c:v>263944320.00000003</c:v>
                </c:pt>
                <c:pt idx="13">
                  <c:v>263944320.00000003</c:v>
                </c:pt>
                <c:pt idx="14">
                  <c:v>263944320.00000003</c:v>
                </c:pt>
                <c:pt idx="15">
                  <c:v>929632000.00000012</c:v>
                </c:pt>
                <c:pt idx="16">
                  <c:v>929632000.00000012</c:v>
                </c:pt>
                <c:pt idx="17">
                  <c:v>929632000.00000012</c:v>
                </c:pt>
                <c:pt idx="18">
                  <c:v>929632000.00000012</c:v>
                </c:pt>
                <c:pt idx="19">
                  <c:v>929632000.00000012</c:v>
                </c:pt>
                <c:pt idx="20">
                  <c:v>929632000.00000012</c:v>
                </c:pt>
                <c:pt idx="21">
                  <c:v>117694080.00000001</c:v>
                </c:pt>
                <c:pt idx="22">
                  <c:v>115648000.00000001</c:v>
                </c:pt>
                <c:pt idx="23">
                  <c:v>115648000.00000001</c:v>
                </c:pt>
                <c:pt idx="24">
                  <c:v>93408000.000000015</c:v>
                </c:pt>
                <c:pt idx="25">
                  <c:v>75616000</c:v>
                </c:pt>
                <c:pt idx="26">
                  <c:v>65830400.000000007</c:v>
                </c:pt>
                <c:pt idx="27">
                  <c:v>60492800.000000007</c:v>
                </c:pt>
                <c:pt idx="28">
                  <c:v>58268800.000000007</c:v>
                </c:pt>
                <c:pt idx="29">
                  <c:v>58268800.000000007</c:v>
                </c:pt>
                <c:pt idx="30">
                  <c:v>274664000</c:v>
                </c:pt>
                <c:pt idx="31">
                  <c:v>274664000</c:v>
                </c:pt>
                <c:pt idx="32">
                  <c:v>274664000</c:v>
                </c:pt>
                <c:pt idx="33">
                  <c:v>149853120</c:v>
                </c:pt>
                <c:pt idx="34">
                  <c:v>149853120</c:v>
                </c:pt>
                <c:pt idx="35">
                  <c:v>149853120</c:v>
                </c:pt>
                <c:pt idx="36">
                  <c:v>149853120</c:v>
                </c:pt>
                <c:pt idx="37">
                  <c:v>149853120</c:v>
                </c:pt>
                <c:pt idx="38">
                  <c:v>149853120</c:v>
                </c:pt>
                <c:pt idx="39">
                  <c:v>110666240.00000001</c:v>
                </c:pt>
                <c:pt idx="40">
                  <c:v>110666240.00000001</c:v>
                </c:pt>
                <c:pt idx="41">
                  <c:v>110666240.00000001</c:v>
                </c:pt>
                <c:pt idx="42">
                  <c:v>110666240.00000001</c:v>
                </c:pt>
                <c:pt idx="43">
                  <c:v>110666240.00000001</c:v>
                </c:pt>
                <c:pt idx="44">
                  <c:v>110666240.00000001</c:v>
                </c:pt>
                <c:pt idx="45">
                  <c:v>149853120</c:v>
                </c:pt>
                <c:pt idx="46">
                  <c:v>149853120</c:v>
                </c:pt>
                <c:pt idx="47">
                  <c:v>149853120</c:v>
                </c:pt>
                <c:pt idx="48">
                  <c:v>149853120</c:v>
                </c:pt>
                <c:pt idx="49">
                  <c:v>149853120</c:v>
                </c:pt>
                <c:pt idx="50">
                  <c:v>149853120</c:v>
                </c:pt>
                <c:pt idx="51">
                  <c:v>149853120</c:v>
                </c:pt>
                <c:pt idx="52">
                  <c:v>149853120</c:v>
                </c:pt>
                <c:pt idx="53">
                  <c:v>107107840.00000001</c:v>
                </c:pt>
                <c:pt idx="54">
                  <c:v>109465280.00000001</c:v>
                </c:pt>
                <c:pt idx="55">
                  <c:v>109465280.00000001</c:v>
                </c:pt>
                <c:pt idx="56">
                  <c:v>113335040.00000001</c:v>
                </c:pt>
                <c:pt idx="57">
                  <c:v>119606720.00000001</c:v>
                </c:pt>
                <c:pt idx="58">
                  <c:v>126456640.00000001</c:v>
                </c:pt>
                <c:pt idx="59">
                  <c:v>126456640.00000001</c:v>
                </c:pt>
                <c:pt idx="60">
                  <c:v>128814080.00000001</c:v>
                </c:pt>
                <c:pt idx="61">
                  <c:v>29530272.000000004</c:v>
                </c:pt>
                <c:pt idx="62">
                  <c:v>29530272.000000004</c:v>
                </c:pt>
                <c:pt idx="63">
                  <c:v>29530272.000000004</c:v>
                </c:pt>
                <c:pt idx="64">
                  <c:v>29530272.000000004</c:v>
                </c:pt>
                <c:pt idx="65">
                  <c:v>29530272.000000004</c:v>
                </c:pt>
                <c:pt idx="66">
                  <c:v>29530272.000000004</c:v>
                </c:pt>
                <c:pt idx="67">
                  <c:v>5199712</c:v>
                </c:pt>
                <c:pt idx="68">
                  <c:v>5199712</c:v>
                </c:pt>
                <c:pt idx="69">
                  <c:v>5199712</c:v>
                </c:pt>
                <c:pt idx="70">
                  <c:v>5199712</c:v>
                </c:pt>
                <c:pt idx="71">
                  <c:v>5199712</c:v>
                </c:pt>
                <c:pt idx="72">
                  <c:v>5199712</c:v>
                </c:pt>
                <c:pt idx="73">
                  <c:v>5199712</c:v>
                </c:pt>
                <c:pt idx="74">
                  <c:v>5199712</c:v>
                </c:pt>
                <c:pt idx="75">
                  <c:v>5199712</c:v>
                </c:pt>
                <c:pt idx="76">
                  <c:v>5199712</c:v>
                </c:pt>
                <c:pt idx="77">
                  <c:v>4448000</c:v>
                </c:pt>
                <c:pt idx="78">
                  <c:v>4448000</c:v>
                </c:pt>
                <c:pt idx="79">
                  <c:v>4448000</c:v>
                </c:pt>
                <c:pt idx="80">
                  <c:v>4448000</c:v>
                </c:pt>
                <c:pt idx="81">
                  <c:v>4448000</c:v>
                </c:pt>
                <c:pt idx="82">
                  <c:v>4448000</c:v>
                </c:pt>
                <c:pt idx="83">
                  <c:v>4448000</c:v>
                </c:pt>
                <c:pt idx="84">
                  <c:v>4448000</c:v>
                </c:pt>
                <c:pt idx="85">
                  <c:v>2224000</c:v>
                </c:pt>
                <c:pt idx="86">
                  <c:v>2224000</c:v>
                </c:pt>
                <c:pt idx="87">
                  <c:v>2224000</c:v>
                </c:pt>
                <c:pt idx="88">
                  <c:v>2224000</c:v>
                </c:pt>
                <c:pt idx="89">
                  <c:v>2224000</c:v>
                </c:pt>
                <c:pt idx="90">
                  <c:v>2224000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Feuil1!$E$1</c:f>
              <c:strCache>
                <c:ptCount val="1"/>
                <c:pt idx="0">
                  <c:v>Mass/unit length</c:v>
                </c:pt>
              </c:strCache>
            </c:strRef>
          </c:tx>
          <c:spPr>
            <a:ln w="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Feuil1!$E$3:$E$93</c:f>
              <c:numCache>
                <c:formatCode>General</c:formatCode>
                <c:ptCount val="91"/>
                <c:pt idx="0">
                  <c:v>120.17985</c:v>
                </c:pt>
                <c:pt idx="1">
                  <c:v>120.17985</c:v>
                </c:pt>
                <c:pt idx="2">
                  <c:v>415.76850000000002</c:v>
                </c:pt>
                <c:pt idx="3">
                  <c:v>415.76850000000002</c:v>
                </c:pt>
                <c:pt idx="4">
                  <c:v>415.76850000000002</c:v>
                </c:pt>
                <c:pt idx="5">
                  <c:v>415.76850000000002</c:v>
                </c:pt>
                <c:pt idx="6">
                  <c:v>415.76850000000002</c:v>
                </c:pt>
                <c:pt idx="7">
                  <c:v>902.83130000000006</c:v>
                </c:pt>
                <c:pt idx="8">
                  <c:v>902.83130000000006</c:v>
                </c:pt>
                <c:pt idx="9">
                  <c:v>902.83130000000006</c:v>
                </c:pt>
                <c:pt idx="10">
                  <c:v>902.83130000000006</c:v>
                </c:pt>
                <c:pt idx="11">
                  <c:v>782.58249999999998</c:v>
                </c:pt>
                <c:pt idx="12">
                  <c:v>782.58249999999998</c:v>
                </c:pt>
                <c:pt idx="13">
                  <c:v>782.58249999999998</c:v>
                </c:pt>
                <c:pt idx="14">
                  <c:v>782.58249999999998</c:v>
                </c:pt>
                <c:pt idx="15">
                  <c:v>61.710249999999995</c:v>
                </c:pt>
                <c:pt idx="16">
                  <c:v>61.710249999999995</c:v>
                </c:pt>
                <c:pt idx="17">
                  <c:v>61.710249999999995</c:v>
                </c:pt>
                <c:pt idx="18">
                  <c:v>61.710249999999995</c:v>
                </c:pt>
                <c:pt idx="19">
                  <c:v>61.710249999999995</c:v>
                </c:pt>
                <c:pt idx="20">
                  <c:v>61.710249999999995</c:v>
                </c:pt>
                <c:pt idx="21">
                  <c:v>61.710249999999995</c:v>
                </c:pt>
                <c:pt idx="22">
                  <c:v>61.710249999999995</c:v>
                </c:pt>
                <c:pt idx="23">
                  <c:v>61.710249999999995</c:v>
                </c:pt>
                <c:pt idx="24">
                  <c:v>61.710249999999995</c:v>
                </c:pt>
                <c:pt idx="25">
                  <c:v>61.710249999999995</c:v>
                </c:pt>
                <c:pt idx="26">
                  <c:v>61.710249999999995</c:v>
                </c:pt>
                <c:pt idx="27">
                  <c:v>61.710249999999995</c:v>
                </c:pt>
                <c:pt idx="28">
                  <c:v>61.710249999999995</c:v>
                </c:pt>
                <c:pt idx="29">
                  <c:v>61.710249999999995</c:v>
                </c:pt>
                <c:pt idx="30">
                  <c:v>101.3565</c:v>
                </c:pt>
                <c:pt idx="31">
                  <c:v>253.25334999999998</c:v>
                </c:pt>
                <c:pt idx="32">
                  <c:v>253.25334999999998</c:v>
                </c:pt>
                <c:pt idx="33">
                  <c:v>253.25334999999998</c:v>
                </c:pt>
                <c:pt idx="34">
                  <c:v>253.25334999999998</c:v>
                </c:pt>
                <c:pt idx="35">
                  <c:v>183.87586000000002</c:v>
                </c:pt>
                <c:pt idx="36">
                  <c:v>183.87586000000002</c:v>
                </c:pt>
                <c:pt idx="37">
                  <c:v>183.87586000000002</c:v>
                </c:pt>
                <c:pt idx="38">
                  <c:v>183.87586000000002</c:v>
                </c:pt>
                <c:pt idx="39">
                  <c:v>80.795609999999996</c:v>
                </c:pt>
                <c:pt idx="40">
                  <c:v>80.795609999999996</c:v>
                </c:pt>
                <c:pt idx="41">
                  <c:v>80.795609999999996</c:v>
                </c:pt>
                <c:pt idx="42">
                  <c:v>80.795609999999996</c:v>
                </c:pt>
                <c:pt idx="43">
                  <c:v>80.795609999999996</c:v>
                </c:pt>
                <c:pt idx="44">
                  <c:v>231.672</c:v>
                </c:pt>
                <c:pt idx="45">
                  <c:v>231.672</c:v>
                </c:pt>
                <c:pt idx="46">
                  <c:v>231.672</c:v>
                </c:pt>
                <c:pt idx="47">
                  <c:v>231.672</c:v>
                </c:pt>
                <c:pt idx="48">
                  <c:v>231.672</c:v>
                </c:pt>
                <c:pt idx="49">
                  <c:v>183.87586000000002</c:v>
                </c:pt>
                <c:pt idx="50">
                  <c:v>183.87586000000002</c:v>
                </c:pt>
                <c:pt idx="51">
                  <c:v>183.87586000000002</c:v>
                </c:pt>
                <c:pt idx="52">
                  <c:v>183.87586000000002</c:v>
                </c:pt>
                <c:pt idx="53">
                  <c:v>40.335750000000004</c:v>
                </c:pt>
                <c:pt idx="54">
                  <c:v>40.335750000000004</c:v>
                </c:pt>
                <c:pt idx="55">
                  <c:v>40.335750000000004</c:v>
                </c:pt>
                <c:pt idx="56">
                  <c:v>40.335750000000004</c:v>
                </c:pt>
                <c:pt idx="57">
                  <c:v>40.335750000000004</c:v>
                </c:pt>
                <c:pt idx="58">
                  <c:v>40.335750000000004</c:v>
                </c:pt>
                <c:pt idx="59">
                  <c:v>40.335750000000004</c:v>
                </c:pt>
                <c:pt idx="60">
                  <c:v>40.335750000000004</c:v>
                </c:pt>
                <c:pt idx="61">
                  <c:v>18.340700000000002</c:v>
                </c:pt>
                <c:pt idx="62">
                  <c:v>18.340700000000002</c:v>
                </c:pt>
                <c:pt idx="63">
                  <c:v>18.340700000000002</c:v>
                </c:pt>
                <c:pt idx="64">
                  <c:v>18.340700000000002</c:v>
                </c:pt>
                <c:pt idx="65">
                  <c:v>18.340700000000002</c:v>
                </c:pt>
                <c:pt idx="66">
                  <c:v>18.340700000000002</c:v>
                </c:pt>
                <c:pt idx="67">
                  <c:v>307.31014999999996</c:v>
                </c:pt>
                <c:pt idx="68">
                  <c:v>307.31014999999996</c:v>
                </c:pt>
                <c:pt idx="69">
                  <c:v>307.31014999999996</c:v>
                </c:pt>
                <c:pt idx="70">
                  <c:v>307.31014999999996</c:v>
                </c:pt>
                <c:pt idx="71">
                  <c:v>307.31014999999996</c:v>
                </c:pt>
                <c:pt idx="72">
                  <c:v>307.31014999999996</c:v>
                </c:pt>
                <c:pt idx="73">
                  <c:v>307.31014999999996</c:v>
                </c:pt>
                <c:pt idx="74">
                  <c:v>307.31014999999996</c:v>
                </c:pt>
                <c:pt idx="75">
                  <c:v>307.31014999999996</c:v>
                </c:pt>
                <c:pt idx="76">
                  <c:v>307.31014999999996</c:v>
                </c:pt>
                <c:pt idx="77">
                  <c:v>23.718799999999998</c:v>
                </c:pt>
                <c:pt idx="78">
                  <c:v>23.718799999999998</c:v>
                </c:pt>
                <c:pt idx="79">
                  <c:v>23.718799999999998</c:v>
                </c:pt>
                <c:pt idx="80">
                  <c:v>23.718799999999998</c:v>
                </c:pt>
                <c:pt idx="81">
                  <c:v>102.7355</c:v>
                </c:pt>
                <c:pt idx="82">
                  <c:v>102.7355</c:v>
                </c:pt>
                <c:pt idx="83">
                  <c:v>102.7355</c:v>
                </c:pt>
                <c:pt idx="84">
                  <c:v>102.7355</c:v>
                </c:pt>
                <c:pt idx="85">
                  <c:v>102.7355</c:v>
                </c:pt>
                <c:pt idx="86">
                  <c:v>102.7355</c:v>
                </c:pt>
                <c:pt idx="87">
                  <c:v>102.7355</c:v>
                </c:pt>
                <c:pt idx="88">
                  <c:v>102.7355</c:v>
                </c:pt>
                <c:pt idx="89">
                  <c:v>1.7858050000000001</c:v>
                </c:pt>
                <c:pt idx="90">
                  <c:v>1.7858050000000001</c:v>
                </c:pt>
              </c:numCache>
            </c:numRef>
          </c:yVal>
          <c:smooth val="0"/>
        </c:ser>
        <c:ser>
          <c:idx val="0"/>
          <c:order val="3"/>
          <c:tx>
            <c:strRef>
              <c:f>Feuil1!$G$1</c:f>
              <c:strCache>
                <c:ptCount val="1"/>
                <c:pt idx="0">
                  <c:v>Flexural Stiffness EI</c:v>
                </c:pt>
              </c:strCache>
            </c:strRef>
          </c:tx>
          <c:spPr>
            <a:ln w="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4843049327354272E-2"/>
                  <c:y val="2.0948858102875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3811659192825115E-2"/>
                  <c:y val="1.6019715019846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8933731938216253E-2"/>
                  <c:y val="3.3271715810449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4.0857000498256101E-2"/>
                  <c:y val="1.72520007906034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6.9755854509217742E-3"/>
                  <c:y val="3.3271715810449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9895366218236174E-3"/>
                  <c:y val="-1.47874292490887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7832585949177879E-2"/>
                  <c:y val="1.9716572332118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6.0787244643746886E-2"/>
                  <c:y val="5.5452859684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4.7832585949177879E-2"/>
                  <c:y val="2.83425727274200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5.3811659192825115E-2"/>
                  <c:y val="1.7252000790603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-7.7727952167414086E-2"/>
                  <c:y val="-8.62600039530176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8"/>
              <c:layout>
                <c:manualLayout>
                  <c:x val="-5.8794220229197808E-2"/>
                  <c:y val="-4.4362287747266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4"/>
              <c:layout>
                <c:manualLayout>
                  <c:x val="-6.9755854509217743E-2"/>
                  <c:y val="2.0948858102875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Feuil1!$B$3:$B$93</c:f>
              <c:numCache>
                <c:formatCode>General</c:formatCode>
                <c:ptCount val="91"/>
                <c:pt idx="0">
                  <c:v>0</c:v>
                </c:pt>
                <c:pt idx="1">
                  <c:v>0.38100000000000001</c:v>
                </c:pt>
                <c:pt idx="2">
                  <c:v>0.38100000000000001</c:v>
                </c:pt>
                <c:pt idx="3">
                  <c:v>0.87248999999999999</c:v>
                </c:pt>
                <c:pt idx="4">
                  <c:v>1.3258799999999999</c:v>
                </c:pt>
                <c:pt idx="5">
                  <c:v>1.3258799999999999</c:v>
                </c:pt>
                <c:pt idx="6">
                  <c:v>1.36398</c:v>
                </c:pt>
                <c:pt idx="7">
                  <c:v>1.36398</c:v>
                </c:pt>
                <c:pt idx="8">
                  <c:v>1.40208</c:v>
                </c:pt>
                <c:pt idx="9">
                  <c:v>1.40208</c:v>
                </c:pt>
                <c:pt idx="10">
                  <c:v>2.6924000000000001</c:v>
                </c:pt>
                <c:pt idx="11">
                  <c:v>2.6924000000000001</c:v>
                </c:pt>
                <c:pt idx="12">
                  <c:v>6.0756799999999993</c:v>
                </c:pt>
                <c:pt idx="13">
                  <c:v>6.0756799999999993</c:v>
                </c:pt>
                <c:pt idx="14">
                  <c:v>6.1137800000000002</c:v>
                </c:pt>
                <c:pt idx="15">
                  <c:v>6.1137800000000002</c:v>
                </c:pt>
                <c:pt idx="16">
                  <c:v>6.1518799999999993</c:v>
                </c:pt>
                <c:pt idx="17">
                  <c:v>6.1518799999999993</c:v>
                </c:pt>
                <c:pt idx="18">
                  <c:v>6.2052199999999997</c:v>
                </c:pt>
                <c:pt idx="19">
                  <c:v>6.2052199999999997</c:v>
                </c:pt>
                <c:pt idx="20">
                  <c:v>6.2433199999999989</c:v>
                </c:pt>
                <c:pt idx="21">
                  <c:v>6.2433199999999989</c:v>
                </c:pt>
                <c:pt idx="22">
                  <c:v>6.2814199999999998</c:v>
                </c:pt>
                <c:pt idx="23">
                  <c:v>6.2814199999999998</c:v>
                </c:pt>
                <c:pt idx="24">
                  <c:v>6.4084199999999996</c:v>
                </c:pt>
                <c:pt idx="25">
                  <c:v>6.5354199999999993</c:v>
                </c:pt>
                <c:pt idx="26">
                  <c:v>6.6624199999999991</c:v>
                </c:pt>
                <c:pt idx="27">
                  <c:v>6.7894199999999998</c:v>
                </c:pt>
                <c:pt idx="28">
                  <c:v>6.8757799999999998</c:v>
                </c:pt>
                <c:pt idx="29">
                  <c:v>6.8757799999999998</c:v>
                </c:pt>
                <c:pt idx="30">
                  <c:v>7.4218800000000007</c:v>
                </c:pt>
                <c:pt idx="31">
                  <c:v>7.4218800000000007</c:v>
                </c:pt>
                <c:pt idx="32">
                  <c:v>7.4447400000000004</c:v>
                </c:pt>
                <c:pt idx="33">
                  <c:v>7.4447400000000004</c:v>
                </c:pt>
                <c:pt idx="34">
                  <c:v>7.5488800000000005</c:v>
                </c:pt>
                <c:pt idx="35">
                  <c:v>7.5488800000000005</c:v>
                </c:pt>
                <c:pt idx="36">
                  <c:v>11.663679999999999</c:v>
                </c:pt>
                <c:pt idx="37">
                  <c:v>11.663679999999999</c:v>
                </c:pt>
                <c:pt idx="38">
                  <c:v>11.701779999999999</c:v>
                </c:pt>
                <c:pt idx="39">
                  <c:v>11.701779999999999</c:v>
                </c:pt>
                <c:pt idx="40">
                  <c:v>11.739879999999999</c:v>
                </c:pt>
                <c:pt idx="41">
                  <c:v>11.739879999999999</c:v>
                </c:pt>
                <c:pt idx="42">
                  <c:v>12.171680000000002</c:v>
                </c:pt>
                <c:pt idx="43">
                  <c:v>12.171680000000002</c:v>
                </c:pt>
                <c:pt idx="44">
                  <c:v>12.209779999999999</c:v>
                </c:pt>
                <c:pt idx="45">
                  <c:v>12.209779999999999</c:v>
                </c:pt>
                <c:pt idx="46">
                  <c:v>12.247879999999999</c:v>
                </c:pt>
                <c:pt idx="47">
                  <c:v>12.247879999999999</c:v>
                </c:pt>
                <c:pt idx="48">
                  <c:v>12.336779999999997</c:v>
                </c:pt>
                <c:pt idx="49">
                  <c:v>12.336779999999997</c:v>
                </c:pt>
                <c:pt idx="50">
                  <c:v>16.228059999999999</c:v>
                </c:pt>
                <c:pt idx="51">
                  <c:v>16.228059999999999</c:v>
                </c:pt>
                <c:pt idx="52">
                  <c:v>16.266159999999999</c:v>
                </c:pt>
                <c:pt idx="53">
                  <c:v>16.266159999999999</c:v>
                </c:pt>
                <c:pt idx="54">
                  <c:v>16.304259999999999</c:v>
                </c:pt>
                <c:pt idx="55">
                  <c:v>16.304259999999999</c:v>
                </c:pt>
                <c:pt idx="56">
                  <c:v>16.366489999999999</c:v>
                </c:pt>
                <c:pt idx="57">
                  <c:v>16.46809</c:v>
                </c:pt>
                <c:pt idx="58">
                  <c:v>16.578579999999999</c:v>
                </c:pt>
                <c:pt idx="59">
                  <c:v>16.578579999999999</c:v>
                </c:pt>
                <c:pt idx="60">
                  <c:v>16.616679999999999</c:v>
                </c:pt>
                <c:pt idx="61">
                  <c:v>16.616679999999999</c:v>
                </c:pt>
                <c:pt idx="62">
                  <c:v>16.654779999999999</c:v>
                </c:pt>
                <c:pt idx="63">
                  <c:v>16.654779999999999</c:v>
                </c:pt>
                <c:pt idx="64">
                  <c:v>17.152619999999999</c:v>
                </c:pt>
                <c:pt idx="65">
                  <c:v>17.152619999999999</c:v>
                </c:pt>
                <c:pt idx="66">
                  <c:v>17.190719999999999</c:v>
                </c:pt>
                <c:pt idx="67">
                  <c:v>17.21612</c:v>
                </c:pt>
                <c:pt idx="68">
                  <c:v>17.228819999999999</c:v>
                </c:pt>
                <c:pt idx="69">
                  <c:v>17.228819999999999</c:v>
                </c:pt>
                <c:pt idx="70">
                  <c:v>17.317719999999998</c:v>
                </c:pt>
                <c:pt idx="71">
                  <c:v>17.317719999999998</c:v>
                </c:pt>
                <c:pt idx="72">
                  <c:v>17.838674000000001</c:v>
                </c:pt>
                <c:pt idx="73">
                  <c:v>17.838674000000001</c:v>
                </c:pt>
                <c:pt idx="74">
                  <c:v>17.9276248</c:v>
                </c:pt>
                <c:pt idx="75">
                  <c:v>17.9276248</c:v>
                </c:pt>
                <c:pt idx="76">
                  <c:v>17.965724799999997</c:v>
                </c:pt>
                <c:pt idx="77">
                  <c:v>17.965724799999997</c:v>
                </c:pt>
                <c:pt idx="78">
                  <c:v>18.0038248</c:v>
                </c:pt>
                <c:pt idx="79">
                  <c:v>18.0038248</c:v>
                </c:pt>
                <c:pt idx="80">
                  <c:v>18.613119999999999</c:v>
                </c:pt>
                <c:pt idx="81">
                  <c:v>18.613119999999999</c:v>
                </c:pt>
                <c:pt idx="82">
                  <c:v>18.646393999999997</c:v>
                </c:pt>
                <c:pt idx="83">
                  <c:v>18.646393999999997</c:v>
                </c:pt>
                <c:pt idx="84">
                  <c:v>18.684493999999997</c:v>
                </c:pt>
                <c:pt idx="85">
                  <c:v>18.684493999999997</c:v>
                </c:pt>
                <c:pt idx="86">
                  <c:v>18.722593999999997</c:v>
                </c:pt>
                <c:pt idx="87">
                  <c:v>18.722593999999997</c:v>
                </c:pt>
                <c:pt idx="88">
                  <c:v>18.973799999999997</c:v>
                </c:pt>
                <c:pt idx="89">
                  <c:v>18.973799999999997</c:v>
                </c:pt>
                <c:pt idx="90">
                  <c:v>19.083019999999998</c:v>
                </c:pt>
              </c:numCache>
            </c:numRef>
          </c:xVal>
          <c:yVal>
            <c:numRef>
              <c:f>Feuil1!$G$3:$G$93</c:f>
              <c:numCache>
                <c:formatCode>0.00E+00</c:formatCode>
                <c:ptCount val="91"/>
                <c:pt idx="0">
                  <c:v>287000</c:v>
                </c:pt>
                <c:pt idx="1">
                  <c:v>287000</c:v>
                </c:pt>
                <c:pt idx="2">
                  <c:v>42389900</c:v>
                </c:pt>
                <c:pt idx="3">
                  <c:v>42389900</c:v>
                </c:pt>
                <c:pt idx="4">
                  <c:v>19352410</c:v>
                </c:pt>
                <c:pt idx="5">
                  <c:v>19352410</c:v>
                </c:pt>
                <c:pt idx="6">
                  <c:v>19352410</c:v>
                </c:pt>
                <c:pt idx="7">
                  <c:v>19352410</c:v>
                </c:pt>
                <c:pt idx="8">
                  <c:v>19352410</c:v>
                </c:pt>
                <c:pt idx="9">
                  <c:v>99273300</c:v>
                </c:pt>
                <c:pt idx="10">
                  <c:v>99273300</c:v>
                </c:pt>
                <c:pt idx="11">
                  <c:v>99273300</c:v>
                </c:pt>
                <c:pt idx="12">
                  <c:v>99273300</c:v>
                </c:pt>
                <c:pt idx="13">
                  <c:v>23970240</c:v>
                </c:pt>
                <c:pt idx="14">
                  <c:v>23964500</c:v>
                </c:pt>
                <c:pt idx="15">
                  <c:v>23970240</c:v>
                </c:pt>
                <c:pt idx="16">
                  <c:v>23970240</c:v>
                </c:pt>
                <c:pt idx="17">
                  <c:v>272420400</c:v>
                </c:pt>
                <c:pt idx="18">
                  <c:v>272420400</c:v>
                </c:pt>
                <c:pt idx="19">
                  <c:v>19843180</c:v>
                </c:pt>
                <c:pt idx="20">
                  <c:v>19843180</c:v>
                </c:pt>
                <c:pt idx="21">
                  <c:v>19843180</c:v>
                </c:pt>
                <c:pt idx="22">
                  <c:v>19843180</c:v>
                </c:pt>
                <c:pt idx="23">
                  <c:v>39893000</c:v>
                </c:pt>
                <c:pt idx="24">
                  <c:v>29848000</c:v>
                </c:pt>
                <c:pt idx="25">
                  <c:v>22960000</c:v>
                </c:pt>
                <c:pt idx="26">
                  <c:v>17220000</c:v>
                </c:pt>
                <c:pt idx="27">
                  <c:v>9184000</c:v>
                </c:pt>
                <c:pt idx="28">
                  <c:v>6027000</c:v>
                </c:pt>
                <c:pt idx="29">
                  <c:v>4026610</c:v>
                </c:pt>
                <c:pt idx="30">
                  <c:v>9646070</c:v>
                </c:pt>
                <c:pt idx="31">
                  <c:v>9646070</c:v>
                </c:pt>
                <c:pt idx="32">
                  <c:v>9646070</c:v>
                </c:pt>
                <c:pt idx="33">
                  <c:v>14091700</c:v>
                </c:pt>
                <c:pt idx="34">
                  <c:v>14091700</c:v>
                </c:pt>
                <c:pt idx="35">
                  <c:v>14091700</c:v>
                </c:pt>
                <c:pt idx="36">
                  <c:v>14091700</c:v>
                </c:pt>
                <c:pt idx="37">
                  <c:v>4778550</c:v>
                </c:pt>
                <c:pt idx="38">
                  <c:v>4778550</c:v>
                </c:pt>
                <c:pt idx="39">
                  <c:v>4778550</c:v>
                </c:pt>
                <c:pt idx="40">
                  <c:v>4778550</c:v>
                </c:pt>
                <c:pt idx="41">
                  <c:v>8681750</c:v>
                </c:pt>
                <c:pt idx="42">
                  <c:v>8681750</c:v>
                </c:pt>
                <c:pt idx="43">
                  <c:v>3073770</c:v>
                </c:pt>
                <c:pt idx="44">
                  <c:v>3073770</c:v>
                </c:pt>
                <c:pt idx="45">
                  <c:v>3073770</c:v>
                </c:pt>
                <c:pt idx="46">
                  <c:v>3073770</c:v>
                </c:pt>
                <c:pt idx="47">
                  <c:v>14091700</c:v>
                </c:pt>
                <c:pt idx="48">
                  <c:v>14091700</c:v>
                </c:pt>
                <c:pt idx="49">
                  <c:v>14091700</c:v>
                </c:pt>
                <c:pt idx="50">
                  <c:v>14091700</c:v>
                </c:pt>
                <c:pt idx="51">
                  <c:v>1499288</c:v>
                </c:pt>
                <c:pt idx="52">
                  <c:v>1499288</c:v>
                </c:pt>
                <c:pt idx="53">
                  <c:v>1499288</c:v>
                </c:pt>
                <c:pt idx="54">
                  <c:v>1499288</c:v>
                </c:pt>
                <c:pt idx="55">
                  <c:v>1041810</c:v>
                </c:pt>
                <c:pt idx="56">
                  <c:v>11709600</c:v>
                </c:pt>
                <c:pt idx="57">
                  <c:v>13804700</c:v>
                </c:pt>
                <c:pt idx="58">
                  <c:v>16072000</c:v>
                </c:pt>
                <c:pt idx="59">
                  <c:v>2563197</c:v>
                </c:pt>
                <c:pt idx="60">
                  <c:v>2563197</c:v>
                </c:pt>
                <c:pt idx="61">
                  <c:v>2563197</c:v>
                </c:pt>
                <c:pt idx="62">
                  <c:v>2563197</c:v>
                </c:pt>
                <c:pt idx="63">
                  <c:v>4043830</c:v>
                </c:pt>
                <c:pt idx="64">
                  <c:v>4043830</c:v>
                </c:pt>
                <c:pt idx="65">
                  <c:v>778918</c:v>
                </c:pt>
                <c:pt idx="66">
                  <c:v>778918</c:v>
                </c:pt>
                <c:pt idx="67">
                  <c:v>778918</c:v>
                </c:pt>
                <c:pt idx="68">
                  <c:v>778918</c:v>
                </c:pt>
                <c:pt idx="69">
                  <c:v>1079120</c:v>
                </c:pt>
                <c:pt idx="70">
                  <c:v>1079120</c:v>
                </c:pt>
                <c:pt idx="71">
                  <c:v>1079120</c:v>
                </c:pt>
                <c:pt idx="72">
                  <c:v>1079120</c:v>
                </c:pt>
                <c:pt idx="73">
                  <c:v>1079120</c:v>
                </c:pt>
                <c:pt idx="74">
                  <c:v>1079120</c:v>
                </c:pt>
                <c:pt idx="75">
                  <c:v>574401.80000000005</c:v>
                </c:pt>
                <c:pt idx="76">
                  <c:v>574401.80000000005</c:v>
                </c:pt>
                <c:pt idx="77">
                  <c:v>574401.80000000005</c:v>
                </c:pt>
                <c:pt idx="78">
                  <c:v>574401.80000000005</c:v>
                </c:pt>
                <c:pt idx="79">
                  <c:v>717500</c:v>
                </c:pt>
                <c:pt idx="80">
                  <c:v>717500</c:v>
                </c:pt>
                <c:pt idx="81">
                  <c:v>717500</c:v>
                </c:pt>
                <c:pt idx="82">
                  <c:v>717500</c:v>
                </c:pt>
                <c:pt idx="83">
                  <c:v>391468</c:v>
                </c:pt>
                <c:pt idx="84">
                  <c:v>391468</c:v>
                </c:pt>
                <c:pt idx="85">
                  <c:v>391468</c:v>
                </c:pt>
                <c:pt idx="86">
                  <c:v>391468</c:v>
                </c:pt>
                <c:pt idx="87">
                  <c:v>717500</c:v>
                </c:pt>
                <c:pt idx="88">
                  <c:v>717500</c:v>
                </c:pt>
                <c:pt idx="89">
                  <c:v>717500</c:v>
                </c:pt>
                <c:pt idx="90">
                  <c:v>717500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52144"/>
        <c:axId val="743852688"/>
      </c:scatterChart>
      <c:valAx>
        <c:axId val="743852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0" cap="flat" cmpd="sng" algn="ctr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2688"/>
        <c:crosses val="autoZero"/>
        <c:crossBetween val="midCat"/>
        <c:majorUnit val="2"/>
      </c:valAx>
      <c:valAx>
        <c:axId val="743852688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2144"/>
        <c:crosses val="autoZero"/>
        <c:crossBetween val="midCat"/>
        <c:majorUnit val="100000000"/>
        <c:minorUnit val="5000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aseline="0"/>
              <a:t>Linear Mass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Sheet1!$F$1</c:f>
              <c:strCache>
                <c:ptCount val="1"/>
                <c:pt idx="0">
                  <c:v>m/mref Vehicle B</c:v>
                </c:pt>
              </c:strCache>
            </c:strRef>
          </c:tx>
          <c:spPr>
            <a:ln w="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Sheet1!$D$2:$D$81</c:f>
              <c:numCache>
                <c:formatCode>General</c:formatCode>
                <c:ptCount val="80"/>
                <c:pt idx="0">
                  <c:v>0</c:v>
                </c:pt>
                <c:pt idx="1">
                  <c:v>3.95E-2</c:v>
                </c:pt>
                <c:pt idx="2">
                  <c:v>3.95E-2</c:v>
                </c:pt>
                <c:pt idx="3">
                  <c:v>6.0499999999999998E-2</c:v>
                </c:pt>
                <c:pt idx="4">
                  <c:v>6.0499999999999998E-2</c:v>
                </c:pt>
                <c:pt idx="5">
                  <c:v>0.1169</c:v>
                </c:pt>
                <c:pt idx="6">
                  <c:v>0.1169</c:v>
                </c:pt>
                <c:pt idx="7">
                  <c:v>0.5242</c:v>
                </c:pt>
                <c:pt idx="8">
                  <c:v>0.5242</c:v>
                </c:pt>
                <c:pt idx="9">
                  <c:v>0.56040000000000001</c:v>
                </c:pt>
                <c:pt idx="10">
                  <c:v>0.56040000000000001</c:v>
                </c:pt>
                <c:pt idx="11">
                  <c:v>0.56289999999999996</c:v>
                </c:pt>
                <c:pt idx="12">
                  <c:v>0.56489999999999996</c:v>
                </c:pt>
                <c:pt idx="13">
                  <c:v>0.56689999999999996</c:v>
                </c:pt>
                <c:pt idx="14">
                  <c:v>0.56810000000000005</c:v>
                </c:pt>
                <c:pt idx="15">
                  <c:v>0.56969999999999998</c:v>
                </c:pt>
                <c:pt idx="16">
                  <c:v>0.58260000000000001</c:v>
                </c:pt>
                <c:pt idx="17">
                  <c:v>0.58630000000000004</c:v>
                </c:pt>
                <c:pt idx="18">
                  <c:v>0.5988</c:v>
                </c:pt>
                <c:pt idx="19">
                  <c:v>0.60450000000000004</c:v>
                </c:pt>
                <c:pt idx="20">
                  <c:v>0.60860000000000003</c:v>
                </c:pt>
                <c:pt idx="21">
                  <c:v>0.61129999999999995</c:v>
                </c:pt>
                <c:pt idx="22">
                  <c:v>0.62290000000000001</c:v>
                </c:pt>
                <c:pt idx="23">
                  <c:v>0.62350000000000005</c:v>
                </c:pt>
                <c:pt idx="24">
                  <c:v>0.63100000000000001</c:v>
                </c:pt>
                <c:pt idx="25">
                  <c:v>0.8508</c:v>
                </c:pt>
                <c:pt idx="26">
                  <c:v>0.8508</c:v>
                </c:pt>
                <c:pt idx="27">
                  <c:v>0.85150000000000003</c:v>
                </c:pt>
                <c:pt idx="28">
                  <c:v>0.87170000000000003</c:v>
                </c:pt>
                <c:pt idx="29">
                  <c:v>0.88100000000000001</c:v>
                </c:pt>
                <c:pt idx="30">
                  <c:v>0.88100000000000001</c:v>
                </c:pt>
                <c:pt idx="31">
                  <c:v>0.88500000000000001</c:v>
                </c:pt>
                <c:pt idx="32">
                  <c:v>0.88500000000000001</c:v>
                </c:pt>
                <c:pt idx="33">
                  <c:v>0.8891</c:v>
                </c:pt>
                <c:pt idx="34">
                  <c:v>0.8891</c:v>
                </c:pt>
                <c:pt idx="35">
                  <c:v>0.88990000000000002</c:v>
                </c:pt>
                <c:pt idx="36">
                  <c:v>0.89190000000000003</c:v>
                </c:pt>
                <c:pt idx="37">
                  <c:v>0.89349999999999996</c:v>
                </c:pt>
                <c:pt idx="38">
                  <c:v>0.89549999999999996</c:v>
                </c:pt>
                <c:pt idx="39">
                  <c:v>0.91569999999999996</c:v>
                </c:pt>
                <c:pt idx="40">
                  <c:v>0.94350000000000001</c:v>
                </c:pt>
                <c:pt idx="41">
                  <c:v>0.94350000000000001</c:v>
                </c:pt>
                <c:pt idx="42">
                  <c:v>0.9536</c:v>
                </c:pt>
                <c:pt idx="43">
                  <c:v>0.9536</c:v>
                </c:pt>
                <c:pt idx="44">
                  <c:v>0.9778</c:v>
                </c:pt>
                <c:pt idx="45">
                  <c:v>0.9778</c:v>
                </c:pt>
                <c:pt idx="46">
                  <c:v>0.98180000000000001</c:v>
                </c:pt>
                <c:pt idx="47">
                  <c:v>0.98180000000000001</c:v>
                </c:pt>
                <c:pt idx="48">
                  <c:v>0.98680000000000001</c:v>
                </c:pt>
                <c:pt idx="49">
                  <c:v>0.98780000000000001</c:v>
                </c:pt>
                <c:pt idx="50">
                  <c:v>0.98899999999999999</c:v>
                </c:pt>
                <c:pt idx="51">
                  <c:v>0.99250000000000005</c:v>
                </c:pt>
                <c:pt idx="52">
                  <c:v>0.99609999999999999</c:v>
                </c:pt>
                <c:pt idx="53">
                  <c:v>1</c:v>
                </c:pt>
              </c:numCache>
            </c:numRef>
          </c:xVal>
          <c:yVal>
            <c:numRef>
              <c:f>Sheet1!$F$2:$F$81</c:f>
              <c:numCache>
                <c:formatCode>General</c:formatCode>
                <c:ptCount val="80"/>
                <c:pt idx="0">
                  <c:v>4.1000000000000003E-3</c:v>
                </c:pt>
                <c:pt idx="1">
                  <c:v>4.1000000000000003E-3</c:v>
                </c:pt>
                <c:pt idx="2">
                  <c:v>1.09E-2</c:v>
                </c:pt>
                <c:pt idx="3">
                  <c:v>1.09E-2</c:v>
                </c:pt>
                <c:pt idx="4">
                  <c:v>1.72E-2</c:v>
                </c:pt>
                <c:pt idx="5">
                  <c:v>1.72E-2</c:v>
                </c:pt>
                <c:pt idx="6">
                  <c:v>1.1299999999999999E-2</c:v>
                </c:pt>
                <c:pt idx="7">
                  <c:v>1.1299999999999999E-2</c:v>
                </c:pt>
                <c:pt idx="8">
                  <c:v>6.0000000000000001E-3</c:v>
                </c:pt>
                <c:pt idx="9">
                  <c:v>6.0000000000000001E-3</c:v>
                </c:pt>
                <c:pt idx="10">
                  <c:v>1.8E-3</c:v>
                </c:pt>
                <c:pt idx="11">
                  <c:v>1.4E-3</c:v>
                </c:pt>
                <c:pt idx="12">
                  <c:v>1.8E-3</c:v>
                </c:pt>
                <c:pt idx="13">
                  <c:v>1.4E-3</c:v>
                </c:pt>
                <c:pt idx="14">
                  <c:v>1.5E-3</c:v>
                </c:pt>
                <c:pt idx="15">
                  <c:v>1.6000000000000001E-3</c:v>
                </c:pt>
                <c:pt idx="16">
                  <c:v>1.4E-3</c:v>
                </c:pt>
                <c:pt idx="17">
                  <c:v>1.6999999999999999E-3</c:v>
                </c:pt>
                <c:pt idx="18">
                  <c:v>1.6000000000000001E-3</c:v>
                </c:pt>
                <c:pt idx="19">
                  <c:v>1.8E-3</c:v>
                </c:pt>
                <c:pt idx="20">
                  <c:v>2E-3</c:v>
                </c:pt>
                <c:pt idx="21">
                  <c:v>2.0999999999999999E-3</c:v>
                </c:pt>
                <c:pt idx="22">
                  <c:v>2.8999999999999998E-3</c:v>
                </c:pt>
                <c:pt idx="23">
                  <c:v>3.2000000000000002E-3</c:v>
                </c:pt>
                <c:pt idx="24">
                  <c:v>3.5000000000000001E-3</c:v>
                </c:pt>
                <c:pt idx="25">
                  <c:v>3.5000000000000001E-3</c:v>
                </c:pt>
                <c:pt idx="26">
                  <c:v>3.5000000000000001E-3</c:v>
                </c:pt>
                <c:pt idx="27">
                  <c:v>3.7000000000000002E-3</c:v>
                </c:pt>
                <c:pt idx="28">
                  <c:v>4.1000000000000003E-3</c:v>
                </c:pt>
                <c:pt idx="29">
                  <c:v>4.3E-3</c:v>
                </c:pt>
                <c:pt idx="30">
                  <c:v>5.5999999999999999E-3</c:v>
                </c:pt>
                <c:pt idx="31">
                  <c:v>5.1999999999999998E-3</c:v>
                </c:pt>
                <c:pt idx="32">
                  <c:v>4.1999999999999997E-3</c:v>
                </c:pt>
                <c:pt idx="33">
                  <c:v>4.1999999999999997E-3</c:v>
                </c:pt>
                <c:pt idx="34">
                  <c:v>3.7000000000000002E-3</c:v>
                </c:pt>
                <c:pt idx="35">
                  <c:v>3.7000000000000002E-3</c:v>
                </c:pt>
                <c:pt idx="36">
                  <c:v>3.5999999999999999E-3</c:v>
                </c:pt>
                <c:pt idx="37">
                  <c:v>3.5999999999999999E-3</c:v>
                </c:pt>
                <c:pt idx="38">
                  <c:v>3.5999999999999999E-3</c:v>
                </c:pt>
                <c:pt idx="39">
                  <c:v>3.3E-3</c:v>
                </c:pt>
                <c:pt idx="40">
                  <c:v>3.3E-3</c:v>
                </c:pt>
                <c:pt idx="41">
                  <c:v>3.8999999999999998E-3</c:v>
                </c:pt>
                <c:pt idx="42">
                  <c:v>3.8999999999999998E-3</c:v>
                </c:pt>
                <c:pt idx="43">
                  <c:v>3.2000000000000002E-3</c:v>
                </c:pt>
                <c:pt idx="44">
                  <c:v>3.2000000000000002E-3</c:v>
                </c:pt>
                <c:pt idx="45">
                  <c:v>1.1999999999999999E-3</c:v>
                </c:pt>
                <c:pt idx="46">
                  <c:v>1.1999999999999999E-3</c:v>
                </c:pt>
                <c:pt idx="47">
                  <c:v>2.8999999999999998E-3</c:v>
                </c:pt>
                <c:pt idx="48">
                  <c:v>1.6000000000000001E-3</c:v>
                </c:pt>
                <c:pt idx="49">
                  <c:v>1.1000000000000001E-3</c:v>
                </c:pt>
                <c:pt idx="50">
                  <c:v>1E-3</c:v>
                </c:pt>
                <c:pt idx="51">
                  <c:v>6.9999999999999999E-4</c:v>
                </c:pt>
                <c:pt idx="52">
                  <c:v>2.0000000000000001E-4</c:v>
                </c:pt>
                <c:pt idx="53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Sheet1!$F$1</c:f>
              <c:strCache>
                <c:ptCount val="1"/>
                <c:pt idx="0">
                  <c:v>m/mref Vehicle B</c:v>
                </c:pt>
              </c:strCache>
            </c:strRef>
          </c:tx>
          <c:spPr>
            <a:ln w="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Sheet1!$D$2:$D$81</c:f>
              <c:numCache>
                <c:formatCode>General</c:formatCode>
                <c:ptCount val="80"/>
                <c:pt idx="0">
                  <c:v>0</c:v>
                </c:pt>
                <c:pt idx="1">
                  <c:v>3.95E-2</c:v>
                </c:pt>
                <c:pt idx="2">
                  <c:v>3.95E-2</c:v>
                </c:pt>
                <c:pt idx="3">
                  <c:v>6.0499999999999998E-2</c:v>
                </c:pt>
                <c:pt idx="4">
                  <c:v>6.0499999999999998E-2</c:v>
                </c:pt>
                <c:pt idx="5">
                  <c:v>0.1169</c:v>
                </c:pt>
                <c:pt idx="6">
                  <c:v>0.1169</c:v>
                </c:pt>
                <c:pt idx="7">
                  <c:v>0.5242</c:v>
                </c:pt>
                <c:pt idx="8">
                  <c:v>0.5242</c:v>
                </c:pt>
                <c:pt idx="9">
                  <c:v>0.56040000000000001</c:v>
                </c:pt>
                <c:pt idx="10">
                  <c:v>0.56040000000000001</c:v>
                </c:pt>
                <c:pt idx="11">
                  <c:v>0.56289999999999996</c:v>
                </c:pt>
                <c:pt idx="12">
                  <c:v>0.56489999999999996</c:v>
                </c:pt>
                <c:pt idx="13">
                  <c:v>0.56689999999999996</c:v>
                </c:pt>
                <c:pt idx="14">
                  <c:v>0.56810000000000005</c:v>
                </c:pt>
                <c:pt idx="15">
                  <c:v>0.56969999999999998</c:v>
                </c:pt>
                <c:pt idx="16">
                  <c:v>0.58260000000000001</c:v>
                </c:pt>
                <c:pt idx="17">
                  <c:v>0.58630000000000004</c:v>
                </c:pt>
                <c:pt idx="18">
                  <c:v>0.5988</c:v>
                </c:pt>
                <c:pt idx="19">
                  <c:v>0.60450000000000004</c:v>
                </c:pt>
                <c:pt idx="20">
                  <c:v>0.60860000000000003</c:v>
                </c:pt>
                <c:pt idx="21">
                  <c:v>0.61129999999999995</c:v>
                </c:pt>
                <c:pt idx="22">
                  <c:v>0.62290000000000001</c:v>
                </c:pt>
                <c:pt idx="23">
                  <c:v>0.62350000000000005</c:v>
                </c:pt>
                <c:pt idx="24">
                  <c:v>0.63100000000000001</c:v>
                </c:pt>
                <c:pt idx="25">
                  <c:v>0.8508</c:v>
                </c:pt>
                <c:pt idx="26">
                  <c:v>0.8508</c:v>
                </c:pt>
                <c:pt idx="27">
                  <c:v>0.85150000000000003</c:v>
                </c:pt>
                <c:pt idx="28">
                  <c:v>0.87170000000000003</c:v>
                </c:pt>
                <c:pt idx="29">
                  <c:v>0.88100000000000001</c:v>
                </c:pt>
                <c:pt idx="30">
                  <c:v>0.88100000000000001</c:v>
                </c:pt>
                <c:pt idx="31">
                  <c:v>0.88500000000000001</c:v>
                </c:pt>
                <c:pt idx="32">
                  <c:v>0.88500000000000001</c:v>
                </c:pt>
                <c:pt idx="33">
                  <c:v>0.8891</c:v>
                </c:pt>
                <c:pt idx="34">
                  <c:v>0.8891</c:v>
                </c:pt>
                <c:pt idx="35">
                  <c:v>0.88990000000000002</c:v>
                </c:pt>
                <c:pt idx="36">
                  <c:v>0.89190000000000003</c:v>
                </c:pt>
                <c:pt idx="37">
                  <c:v>0.89349999999999996</c:v>
                </c:pt>
                <c:pt idx="38">
                  <c:v>0.89549999999999996</c:v>
                </c:pt>
                <c:pt idx="39">
                  <c:v>0.91569999999999996</c:v>
                </c:pt>
                <c:pt idx="40">
                  <c:v>0.94350000000000001</c:v>
                </c:pt>
                <c:pt idx="41">
                  <c:v>0.94350000000000001</c:v>
                </c:pt>
                <c:pt idx="42">
                  <c:v>0.9536</c:v>
                </c:pt>
                <c:pt idx="43">
                  <c:v>0.9536</c:v>
                </c:pt>
                <c:pt idx="44">
                  <c:v>0.9778</c:v>
                </c:pt>
                <c:pt idx="45">
                  <c:v>0.9778</c:v>
                </c:pt>
                <c:pt idx="46">
                  <c:v>0.98180000000000001</c:v>
                </c:pt>
                <c:pt idx="47">
                  <c:v>0.98180000000000001</c:v>
                </c:pt>
                <c:pt idx="48">
                  <c:v>0.98680000000000001</c:v>
                </c:pt>
                <c:pt idx="49">
                  <c:v>0.98780000000000001</c:v>
                </c:pt>
                <c:pt idx="50">
                  <c:v>0.98899999999999999</c:v>
                </c:pt>
                <c:pt idx="51">
                  <c:v>0.99250000000000005</c:v>
                </c:pt>
                <c:pt idx="52">
                  <c:v>0.99609999999999999</c:v>
                </c:pt>
                <c:pt idx="53">
                  <c:v>1</c:v>
                </c:pt>
              </c:numCache>
            </c:numRef>
          </c:xVal>
          <c:yVal>
            <c:numRef>
              <c:f>Sheet1!$E$2:$E$81</c:f>
              <c:numCache>
                <c:formatCode>General</c:formatCode>
                <c:ptCount val="80"/>
                <c:pt idx="0">
                  <c:v>4.1000000000000003E-3</c:v>
                </c:pt>
                <c:pt idx="1">
                  <c:v>4.1000000000000003E-3</c:v>
                </c:pt>
                <c:pt idx="2">
                  <c:v>1.09E-2</c:v>
                </c:pt>
                <c:pt idx="3">
                  <c:v>1.09E-2</c:v>
                </c:pt>
                <c:pt idx="4">
                  <c:v>1.72E-2</c:v>
                </c:pt>
                <c:pt idx="5">
                  <c:v>1.72E-2</c:v>
                </c:pt>
                <c:pt idx="6">
                  <c:v>1.1299999999999999E-2</c:v>
                </c:pt>
                <c:pt idx="7">
                  <c:v>1.1299999999999999E-2</c:v>
                </c:pt>
                <c:pt idx="8">
                  <c:v>6.0000000000000001E-3</c:v>
                </c:pt>
                <c:pt idx="9">
                  <c:v>6.0000000000000001E-3</c:v>
                </c:pt>
                <c:pt idx="10">
                  <c:v>1.8E-3</c:v>
                </c:pt>
                <c:pt idx="11">
                  <c:v>1.6000000000000001E-3</c:v>
                </c:pt>
                <c:pt idx="12">
                  <c:v>1.8E-3</c:v>
                </c:pt>
                <c:pt idx="13">
                  <c:v>1.4E-3</c:v>
                </c:pt>
                <c:pt idx="14">
                  <c:v>1.5E-3</c:v>
                </c:pt>
                <c:pt idx="15">
                  <c:v>1.6000000000000001E-3</c:v>
                </c:pt>
                <c:pt idx="16">
                  <c:v>1.4E-3</c:v>
                </c:pt>
                <c:pt idx="17">
                  <c:v>1.6999999999999999E-3</c:v>
                </c:pt>
                <c:pt idx="18">
                  <c:v>1.6000000000000001E-3</c:v>
                </c:pt>
                <c:pt idx="19">
                  <c:v>1.8E-3</c:v>
                </c:pt>
                <c:pt idx="20">
                  <c:v>2E-3</c:v>
                </c:pt>
                <c:pt idx="21">
                  <c:v>2.0999999999999999E-3</c:v>
                </c:pt>
                <c:pt idx="22">
                  <c:v>2.5000000000000001E-3</c:v>
                </c:pt>
                <c:pt idx="23">
                  <c:v>2.8E-3</c:v>
                </c:pt>
                <c:pt idx="24">
                  <c:v>3.0999999999999999E-3</c:v>
                </c:pt>
                <c:pt idx="25">
                  <c:v>3.0999999999999999E-3</c:v>
                </c:pt>
                <c:pt idx="26">
                  <c:v>3.3E-3</c:v>
                </c:pt>
                <c:pt idx="27">
                  <c:v>3.3E-3</c:v>
                </c:pt>
                <c:pt idx="28">
                  <c:v>3.8E-3</c:v>
                </c:pt>
                <c:pt idx="29">
                  <c:v>3.8999999999999998E-3</c:v>
                </c:pt>
                <c:pt idx="30">
                  <c:v>5.1999999999999998E-3</c:v>
                </c:pt>
                <c:pt idx="31">
                  <c:v>5.1999999999999998E-3</c:v>
                </c:pt>
                <c:pt idx="32">
                  <c:v>4.1999999999999997E-3</c:v>
                </c:pt>
                <c:pt idx="33">
                  <c:v>4.1999999999999997E-3</c:v>
                </c:pt>
                <c:pt idx="34">
                  <c:v>3.7000000000000002E-3</c:v>
                </c:pt>
                <c:pt idx="35">
                  <c:v>3.7000000000000002E-3</c:v>
                </c:pt>
                <c:pt idx="36">
                  <c:v>3.5999999999999999E-3</c:v>
                </c:pt>
                <c:pt idx="37">
                  <c:v>3.5999999999999999E-3</c:v>
                </c:pt>
                <c:pt idx="38">
                  <c:v>3.5999999999999999E-3</c:v>
                </c:pt>
                <c:pt idx="39">
                  <c:v>3.3E-3</c:v>
                </c:pt>
                <c:pt idx="40">
                  <c:v>3.3E-3</c:v>
                </c:pt>
                <c:pt idx="41">
                  <c:v>3.8999999999999998E-3</c:v>
                </c:pt>
                <c:pt idx="42">
                  <c:v>3.8999999999999998E-3</c:v>
                </c:pt>
                <c:pt idx="43">
                  <c:v>3.2000000000000002E-3</c:v>
                </c:pt>
                <c:pt idx="44">
                  <c:v>3.2000000000000002E-3</c:v>
                </c:pt>
                <c:pt idx="45">
                  <c:v>1.1999999999999999E-3</c:v>
                </c:pt>
                <c:pt idx="46">
                  <c:v>1.1999999999999999E-3</c:v>
                </c:pt>
                <c:pt idx="47">
                  <c:v>2.8999999999999998E-3</c:v>
                </c:pt>
                <c:pt idx="48">
                  <c:v>1.6000000000000001E-3</c:v>
                </c:pt>
                <c:pt idx="49">
                  <c:v>1.1000000000000001E-3</c:v>
                </c:pt>
                <c:pt idx="50">
                  <c:v>1E-3</c:v>
                </c:pt>
                <c:pt idx="51">
                  <c:v>6.9999999999999999E-4</c:v>
                </c:pt>
                <c:pt idx="52">
                  <c:v>2.0000000000000001E-4</c:v>
                </c:pt>
                <c:pt idx="5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3855408"/>
        <c:axId val="743857040"/>
      </c:scatterChart>
      <c:valAx>
        <c:axId val="743855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7040"/>
        <c:crosses val="autoZero"/>
        <c:crossBetween val="midCat"/>
      </c:valAx>
      <c:valAx>
        <c:axId val="743857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43855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Bending</a:t>
            </a:r>
            <a:r>
              <a:rPr lang="fr-FR" baseline="0"/>
              <a:t> Stiffness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EI/Eiref Vehicle A</c:v>
                </c:pt>
              </c:strCache>
            </c:strRef>
          </c:tx>
          <c:spPr>
            <a:ln w="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Sheet1!$A$2:$A$81</c:f>
              <c:numCache>
                <c:formatCode>General</c:formatCode>
                <c:ptCount val="80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4.7199999999999999E-2</c:v>
                </c:pt>
                <c:pt idx="4">
                  <c:v>5.3600000000000002E-2</c:v>
                </c:pt>
                <c:pt idx="5">
                  <c:v>5.3600000000000002E-2</c:v>
                </c:pt>
                <c:pt idx="6">
                  <c:v>6.8099999999999994E-2</c:v>
                </c:pt>
                <c:pt idx="7">
                  <c:v>6.8099999999999994E-2</c:v>
                </c:pt>
                <c:pt idx="8">
                  <c:v>0.5181</c:v>
                </c:pt>
                <c:pt idx="9">
                  <c:v>0.5242</c:v>
                </c:pt>
                <c:pt idx="10">
                  <c:v>0.52500000000000002</c:v>
                </c:pt>
                <c:pt idx="11">
                  <c:v>0.52500000000000002</c:v>
                </c:pt>
                <c:pt idx="12">
                  <c:v>0.53710000000000002</c:v>
                </c:pt>
                <c:pt idx="13">
                  <c:v>0.53710000000000002</c:v>
                </c:pt>
                <c:pt idx="14">
                  <c:v>0.53749999999999998</c:v>
                </c:pt>
                <c:pt idx="15">
                  <c:v>0.55359999999999998</c:v>
                </c:pt>
                <c:pt idx="16">
                  <c:v>0.56489999999999996</c:v>
                </c:pt>
                <c:pt idx="17">
                  <c:v>0.56489999999999996</c:v>
                </c:pt>
                <c:pt idx="18">
                  <c:v>0.56810000000000005</c:v>
                </c:pt>
                <c:pt idx="19">
                  <c:v>0.56810000000000005</c:v>
                </c:pt>
                <c:pt idx="20">
                  <c:v>0.56969999999999998</c:v>
                </c:pt>
                <c:pt idx="21">
                  <c:v>0.56969999999999998</c:v>
                </c:pt>
                <c:pt idx="22">
                  <c:v>0.58260000000000001</c:v>
                </c:pt>
                <c:pt idx="23">
                  <c:v>0.58460000000000001</c:v>
                </c:pt>
                <c:pt idx="24">
                  <c:v>0.58630000000000004</c:v>
                </c:pt>
                <c:pt idx="25">
                  <c:v>0.5988</c:v>
                </c:pt>
                <c:pt idx="26">
                  <c:v>0.60450000000000004</c:v>
                </c:pt>
                <c:pt idx="27">
                  <c:v>0.60860000000000003</c:v>
                </c:pt>
                <c:pt idx="28">
                  <c:v>0.61129999999999995</c:v>
                </c:pt>
                <c:pt idx="29">
                  <c:v>0.61129999999999995</c:v>
                </c:pt>
                <c:pt idx="30">
                  <c:v>0.62290000000000001</c:v>
                </c:pt>
                <c:pt idx="31">
                  <c:v>0.62350000000000005</c:v>
                </c:pt>
                <c:pt idx="32">
                  <c:v>0.63100000000000001</c:v>
                </c:pt>
                <c:pt idx="33">
                  <c:v>0.63329999999999997</c:v>
                </c:pt>
                <c:pt idx="34">
                  <c:v>0.63519999999999999</c:v>
                </c:pt>
                <c:pt idx="35">
                  <c:v>0.63519999999999999</c:v>
                </c:pt>
                <c:pt idx="36">
                  <c:v>0.63759999999999994</c:v>
                </c:pt>
                <c:pt idx="37">
                  <c:v>0.63759999999999994</c:v>
                </c:pt>
                <c:pt idx="38">
                  <c:v>0.63800000000000001</c:v>
                </c:pt>
                <c:pt idx="39">
                  <c:v>0.63980000000000004</c:v>
                </c:pt>
                <c:pt idx="40">
                  <c:v>0.64139999999999997</c:v>
                </c:pt>
                <c:pt idx="41">
                  <c:v>0.64280000000000004</c:v>
                </c:pt>
                <c:pt idx="42">
                  <c:v>0.88380000000000003</c:v>
                </c:pt>
                <c:pt idx="43">
                  <c:v>0.88380000000000003</c:v>
                </c:pt>
                <c:pt idx="44">
                  <c:v>0.88500000000000001</c:v>
                </c:pt>
                <c:pt idx="45">
                  <c:v>0.88729999999999998</c:v>
                </c:pt>
                <c:pt idx="46">
                  <c:v>0.88729999999999998</c:v>
                </c:pt>
                <c:pt idx="47">
                  <c:v>0.88990000000000002</c:v>
                </c:pt>
                <c:pt idx="48">
                  <c:v>0.88990000000000002</c:v>
                </c:pt>
                <c:pt idx="49">
                  <c:v>0.89349999999999996</c:v>
                </c:pt>
                <c:pt idx="50">
                  <c:v>0.89549999999999996</c:v>
                </c:pt>
                <c:pt idx="51">
                  <c:v>0.89549999999999996</c:v>
                </c:pt>
                <c:pt idx="52">
                  <c:v>0.91569999999999996</c:v>
                </c:pt>
                <c:pt idx="53">
                  <c:v>0.93089999999999995</c:v>
                </c:pt>
                <c:pt idx="54">
                  <c:v>0.93259999999999998</c:v>
                </c:pt>
                <c:pt idx="55">
                  <c:v>0.94069999999999998</c:v>
                </c:pt>
                <c:pt idx="56">
                  <c:v>0.94350000000000001</c:v>
                </c:pt>
                <c:pt idx="57">
                  <c:v>0.95009999999999994</c:v>
                </c:pt>
                <c:pt idx="58">
                  <c:v>0.95009999999999994</c:v>
                </c:pt>
                <c:pt idx="59">
                  <c:v>0.95479999999999998</c:v>
                </c:pt>
                <c:pt idx="60">
                  <c:v>0.95479999999999998</c:v>
                </c:pt>
                <c:pt idx="61">
                  <c:v>0.95679999999999998</c:v>
                </c:pt>
                <c:pt idx="62">
                  <c:v>0.95679999999999998</c:v>
                </c:pt>
                <c:pt idx="63">
                  <c:v>0.96079999999999999</c:v>
                </c:pt>
                <c:pt idx="64">
                  <c:v>0.96079999999999999</c:v>
                </c:pt>
                <c:pt idx="65">
                  <c:v>0.96319999999999995</c:v>
                </c:pt>
                <c:pt idx="66">
                  <c:v>0.97540000000000004</c:v>
                </c:pt>
                <c:pt idx="67">
                  <c:v>0.9778</c:v>
                </c:pt>
                <c:pt idx="68">
                  <c:v>0.98099999999999998</c:v>
                </c:pt>
                <c:pt idx="69">
                  <c:v>0.98180000000000001</c:v>
                </c:pt>
                <c:pt idx="70">
                  <c:v>0.98680000000000001</c:v>
                </c:pt>
                <c:pt idx="71">
                  <c:v>0.98680000000000001</c:v>
                </c:pt>
                <c:pt idx="72">
                  <c:v>0.98780000000000001</c:v>
                </c:pt>
                <c:pt idx="73">
                  <c:v>0.98780000000000001</c:v>
                </c:pt>
                <c:pt idx="74">
                  <c:v>0.98899999999999999</c:v>
                </c:pt>
                <c:pt idx="75">
                  <c:v>0.99250000000000005</c:v>
                </c:pt>
                <c:pt idx="76">
                  <c:v>0.99250000000000005</c:v>
                </c:pt>
                <c:pt idx="77">
                  <c:v>0.99409999999999998</c:v>
                </c:pt>
                <c:pt idx="78">
                  <c:v>0.99609999999999999</c:v>
                </c:pt>
                <c:pt idx="79">
                  <c:v>1</c:v>
                </c:pt>
              </c:numCache>
            </c:numRef>
          </c:xVal>
          <c:yVal>
            <c:numRef>
              <c:f>Sheet1!$B$2:$B$81</c:f>
              <c:numCache>
                <c:formatCode>General</c:formatCode>
                <c:ptCount val="80"/>
                <c:pt idx="0">
                  <c:v>0.157</c:v>
                </c:pt>
                <c:pt idx="1">
                  <c:v>6.2600000000000003E-2</c:v>
                </c:pt>
                <c:pt idx="2">
                  <c:v>0.28510000000000002</c:v>
                </c:pt>
                <c:pt idx="3">
                  <c:v>0.312</c:v>
                </c:pt>
                <c:pt idx="4">
                  <c:v>0.33460000000000001</c:v>
                </c:pt>
                <c:pt idx="5">
                  <c:v>3.3799999999999997E-2</c:v>
                </c:pt>
                <c:pt idx="6">
                  <c:v>3.3799999999999997E-2</c:v>
                </c:pt>
                <c:pt idx="7">
                  <c:v>7.46E-2</c:v>
                </c:pt>
                <c:pt idx="8">
                  <c:v>7.46E-2</c:v>
                </c:pt>
                <c:pt idx="9">
                  <c:v>0.104</c:v>
                </c:pt>
                <c:pt idx="10">
                  <c:v>0.104</c:v>
                </c:pt>
                <c:pt idx="11">
                  <c:v>2.8999999999999998E-3</c:v>
                </c:pt>
                <c:pt idx="12">
                  <c:v>2.8999999999999998E-3</c:v>
                </c:pt>
                <c:pt idx="13">
                  <c:v>0.3926</c:v>
                </c:pt>
                <c:pt idx="14">
                  <c:v>0.3926</c:v>
                </c:pt>
                <c:pt idx="15">
                  <c:v>6.59E-2</c:v>
                </c:pt>
                <c:pt idx="16">
                  <c:v>6.59E-2</c:v>
                </c:pt>
                <c:pt idx="17">
                  <c:v>1.6000000000000001E-3</c:v>
                </c:pt>
                <c:pt idx="18">
                  <c:v>1.6000000000000001E-3</c:v>
                </c:pt>
                <c:pt idx="19">
                  <c:v>0.53129999999999999</c:v>
                </c:pt>
                <c:pt idx="20">
                  <c:v>0.36249999999999999</c:v>
                </c:pt>
                <c:pt idx="21">
                  <c:v>0.2369</c:v>
                </c:pt>
                <c:pt idx="22">
                  <c:v>8.4000000000000005E-2</c:v>
                </c:pt>
                <c:pt idx="23">
                  <c:v>7.5999999999999998E-2</c:v>
                </c:pt>
                <c:pt idx="24">
                  <c:v>4.8000000000000001E-2</c:v>
                </c:pt>
                <c:pt idx="25">
                  <c:v>3.1099999999999999E-2</c:v>
                </c:pt>
                <c:pt idx="26">
                  <c:v>2.58E-2</c:v>
                </c:pt>
                <c:pt idx="27">
                  <c:v>2.18E-2</c:v>
                </c:pt>
                <c:pt idx="28">
                  <c:v>2.9000000000000001E-2</c:v>
                </c:pt>
                <c:pt idx="29">
                  <c:v>3.0200000000000001E-2</c:v>
                </c:pt>
                <c:pt idx="30">
                  <c:v>1.5699999999999999E-2</c:v>
                </c:pt>
                <c:pt idx="31">
                  <c:v>1.52E-2</c:v>
                </c:pt>
                <c:pt idx="32">
                  <c:v>0.151</c:v>
                </c:pt>
                <c:pt idx="33">
                  <c:v>1.4999999999999999E-2</c:v>
                </c:pt>
                <c:pt idx="34">
                  <c:v>2.24E-2</c:v>
                </c:pt>
                <c:pt idx="35">
                  <c:v>5.0999999999999997E-2</c:v>
                </c:pt>
                <c:pt idx="36">
                  <c:v>5.1000000000000004E-3</c:v>
                </c:pt>
                <c:pt idx="37">
                  <c:v>2.7300000000000001E-2</c:v>
                </c:pt>
                <c:pt idx="38">
                  <c:v>2.98E-2</c:v>
                </c:pt>
                <c:pt idx="39">
                  <c:v>0.17699999999999999</c:v>
                </c:pt>
                <c:pt idx="40">
                  <c:v>2.01E-2</c:v>
                </c:pt>
                <c:pt idx="41">
                  <c:v>6.6E-3</c:v>
                </c:pt>
                <c:pt idx="42">
                  <c:v>6.6E-3</c:v>
                </c:pt>
                <c:pt idx="43">
                  <c:v>1.0500000000000001E-2</c:v>
                </c:pt>
                <c:pt idx="44">
                  <c:v>0.17499999999999999</c:v>
                </c:pt>
                <c:pt idx="45">
                  <c:v>2.9600000000000001E-2</c:v>
                </c:pt>
                <c:pt idx="46">
                  <c:v>3.5000000000000001E-3</c:v>
                </c:pt>
                <c:pt idx="47">
                  <c:v>3.5000000000000001E-3</c:v>
                </c:pt>
                <c:pt idx="48">
                  <c:v>2.5100000000000001E-2</c:v>
                </c:pt>
                <c:pt idx="49">
                  <c:v>2.5100000000000001E-2</c:v>
                </c:pt>
                <c:pt idx="50">
                  <c:v>4.0000000000000002E-4</c:v>
                </c:pt>
                <c:pt idx="51">
                  <c:v>5.1999999999999998E-3</c:v>
                </c:pt>
                <c:pt idx="52">
                  <c:v>3.5000000000000001E-3</c:v>
                </c:pt>
                <c:pt idx="53">
                  <c:v>4.1999999999999997E-3</c:v>
                </c:pt>
                <c:pt idx="54">
                  <c:v>4.3E-3</c:v>
                </c:pt>
                <c:pt idx="55">
                  <c:v>4.4000000000000003E-3</c:v>
                </c:pt>
                <c:pt idx="56">
                  <c:v>4.5999999999999999E-3</c:v>
                </c:pt>
                <c:pt idx="57">
                  <c:v>4.7000000000000002E-3</c:v>
                </c:pt>
                <c:pt idx="58">
                  <c:v>1.1000000000000001E-3</c:v>
                </c:pt>
                <c:pt idx="59">
                  <c:v>1.1000000000000001E-3</c:v>
                </c:pt>
                <c:pt idx="60">
                  <c:v>0.192</c:v>
                </c:pt>
                <c:pt idx="61">
                  <c:v>0.192</c:v>
                </c:pt>
                <c:pt idx="62">
                  <c:v>2.7900000000000001E-2</c:v>
                </c:pt>
                <c:pt idx="63">
                  <c:v>2.7900000000000001E-2</c:v>
                </c:pt>
                <c:pt idx="64">
                  <c:v>5.1999999999999998E-3</c:v>
                </c:pt>
                <c:pt idx="65">
                  <c:v>5.1000000000000004E-3</c:v>
                </c:pt>
                <c:pt idx="66">
                  <c:v>4.5999999999999999E-3</c:v>
                </c:pt>
                <c:pt idx="67">
                  <c:v>4.4999999999999997E-3</c:v>
                </c:pt>
                <c:pt idx="68">
                  <c:v>3.3E-3</c:v>
                </c:pt>
                <c:pt idx="69">
                  <c:v>3.0999999999999999E-3</c:v>
                </c:pt>
                <c:pt idx="70">
                  <c:v>1.8E-3</c:v>
                </c:pt>
                <c:pt idx="71">
                  <c:v>2.5999999999999999E-3</c:v>
                </c:pt>
                <c:pt idx="72">
                  <c:v>2E-3</c:v>
                </c:pt>
                <c:pt idx="73">
                  <c:v>1.6999999999999999E-3</c:v>
                </c:pt>
                <c:pt idx="74">
                  <c:v>5.9999999999999995E-4</c:v>
                </c:pt>
                <c:pt idx="75">
                  <c:v>1E-3</c:v>
                </c:pt>
                <c:pt idx="76">
                  <c:v>5.0000000000000001E-4</c:v>
                </c:pt>
                <c:pt idx="77">
                  <c:v>4.0000000000000002E-4</c:v>
                </c:pt>
                <c:pt idx="78">
                  <c:v>2.0000000000000001E-4</c:v>
                </c:pt>
                <c:pt idx="79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EI/Eiref Vehicle B</c:v>
                </c:pt>
              </c:strCache>
            </c:strRef>
          </c:tx>
          <c:spPr>
            <a:ln w="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Sheet1!$A$2:$A$81</c:f>
              <c:numCache>
                <c:formatCode>General</c:formatCode>
                <c:ptCount val="80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4.7199999999999999E-2</c:v>
                </c:pt>
                <c:pt idx="4">
                  <c:v>5.3600000000000002E-2</c:v>
                </c:pt>
                <c:pt idx="5">
                  <c:v>5.3600000000000002E-2</c:v>
                </c:pt>
                <c:pt idx="6">
                  <c:v>6.8099999999999994E-2</c:v>
                </c:pt>
                <c:pt idx="7">
                  <c:v>6.8099999999999994E-2</c:v>
                </c:pt>
                <c:pt idx="8">
                  <c:v>0.5181</c:v>
                </c:pt>
                <c:pt idx="9">
                  <c:v>0.5242</c:v>
                </c:pt>
                <c:pt idx="10">
                  <c:v>0.52500000000000002</c:v>
                </c:pt>
                <c:pt idx="11">
                  <c:v>0.52500000000000002</c:v>
                </c:pt>
                <c:pt idx="12">
                  <c:v>0.53710000000000002</c:v>
                </c:pt>
                <c:pt idx="13">
                  <c:v>0.53710000000000002</c:v>
                </c:pt>
                <c:pt idx="14">
                  <c:v>0.53749999999999998</c:v>
                </c:pt>
                <c:pt idx="15">
                  <c:v>0.55359999999999998</c:v>
                </c:pt>
                <c:pt idx="16">
                  <c:v>0.56489999999999996</c:v>
                </c:pt>
                <c:pt idx="17">
                  <c:v>0.56489999999999996</c:v>
                </c:pt>
                <c:pt idx="18">
                  <c:v>0.56810000000000005</c:v>
                </c:pt>
                <c:pt idx="19">
                  <c:v>0.56810000000000005</c:v>
                </c:pt>
                <c:pt idx="20">
                  <c:v>0.56969999999999998</c:v>
                </c:pt>
                <c:pt idx="21">
                  <c:v>0.56969999999999998</c:v>
                </c:pt>
                <c:pt idx="22">
                  <c:v>0.58260000000000001</c:v>
                </c:pt>
                <c:pt idx="23">
                  <c:v>0.58460000000000001</c:v>
                </c:pt>
                <c:pt idx="24">
                  <c:v>0.58630000000000004</c:v>
                </c:pt>
                <c:pt idx="25">
                  <c:v>0.5988</c:v>
                </c:pt>
                <c:pt idx="26">
                  <c:v>0.60450000000000004</c:v>
                </c:pt>
                <c:pt idx="27">
                  <c:v>0.60860000000000003</c:v>
                </c:pt>
                <c:pt idx="28">
                  <c:v>0.61129999999999995</c:v>
                </c:pt>
                <c:pt idx="29">
                  <c:v>0.61129999999999995</c:v>
                </c:pt>
                <c:pt idx="30">
                  <c:v>0.62290000000000001</c:v>
                </c:pt>
                <c:pt idx="31">
                  <c:v>0.62350000000000005</c:v>
                </c:pt>
                <c:pt idx="32">
                  <c:v>0.63100000000000001</c:v>
                </c:pt>
                <c:pt idx="33">
                  <c:v>0.63329999999999997</c:v>
                </c:pt>
                <c:pt idx="34">
                  <c:v>0.63519999999999999</c:v>
                </c:pt>
                <c:pt idx="35">
                  <c:v>0.63519999999999999</c:v>
                </c:pt>
                <c:pt idx="36">
                  <c:v>0.63759999999999994</c:v>
                </c:pt>
                <c:pt idx="37">
                  <c:v>0.63759999999999994</c:v>
                </c:pt>
                <c:pt idx="38">
                  <c:v>0.63800000000000001</c:v>
                </c:pt>
                <c:pt idx="39">
                  <c:v>0.63980000000000004</c:v>
                </c:pt>
                <c:pt idx="40">
                  <c:v>0.64139999999999997</c:v>
                </c:pt>
                <c:pt idx="41">
                  <c:v>0.64280000000000004</c:v>
                </c:pt>
                <c:pt idx="42">
                  <c:v>0.88380000000000003</c:v>
                </c:pt>
                <c:pt idx="43">
                  <c:v>0.88380000000000003</c:v>
                </c:pt>
                <c:pt idx="44">
                  <c:v>0.88500000000000001</c:v>
                </c:pt>
                <c:pt idx="45">
                  <c:v>0.88729999999999998</c:v>
                </c:pt>
                <c:pt idx="46">
                  <c:v>0.88729999999999998</c:v>
                </c:pt>
                <c:pt idx="47">
                  <c:v>0.88990000000000002</c:v>
                </c:pt>
                <c:pt idx="48">
                  <c:v>0.88990000000000002</c:v>
                </c:pt>
                <c:pt idx="49">
                  <c:v>0.89349999999999996</c:v>
                </c:pt>
                <c:pt idx="50">
                  <c:v>0.89549999999999996</c:v>
                </c:pt>
                <c:pt idx="51">
                  <c:v>0.89549999999999996</c:v>
                </c:pt>
                <c:pt idx="52">
                  <c:v>0.91569999999999996</c:v>
                </c:pt>
                <c:pt idx="53">
                  <c:v>0.93089999999999995</c:v>
                </c:pt>
                <c:pt idx="54">
                  <c:v>0.93259999999999998</c:v>
                </c:pt>
                <c:pt idx="55">
                  <c:v>0.94069999999999998</c:v>
                </c:pt>
                <c:pt idx="56">
                  <c:v>0.94350000000000001</c:v>
                </c:pt>
                <c:pt idx="57">
                  <c:v>0.95009999999999994</c:v>
                </c:pt>
                <c:pt idx="58">
                  <c:v>0.95009999999999994</c:v>
                </c:pt>
                <c:pt idx="59">
                  <c:v>0.95479999999999998</c:v>
                </c:pt>
                <c:pt idx="60">
                  <c:v>0.95479999999999998</c:v>
                </c:pt>
                <c:pt idx="61">
                  <c:v>0.95679999999999998</c:v>
                </c:pt>
                <c:pt idx="62">
                  <c:v>0.95679999999999998</c:v>
                </c:pt>
                <c:pt idx="63">
                  <c:v>0.96079999999999999</c:v>
                </c:pt>
                <c:pt idx="64">
                  <c:v>0.96079999999999999</c:v>
                </c:pt>
                <c:pt idx="65">
                  <c:v>0.96319999999999995</c:v>
                </c:pt>
                <c:pt idx="66">
                  <c:v>0.97540000000000004</c:v>
                </c:pt>
                <c:pt idx="67">
                  <c:v>0.9778</c:v>
                </c:pt>
                <c:pt idx="68">
                  <c:v>0.98099999999999998</c:v>
                </c:pt>
                <c:pt idx="69">
                  <c:v>0.98180000000000001</c:v>
                </c:pt>
                <c:pt idx="70">
                  <c:v>0.98680000000000001</c:v>
                </c:pt>
                <c:pt idx="71">
                  <c:v>0.98680000000000001</c:v>
                </c:pt>
                <c:pt idx="72">
                  <c:v>0.98780000000000001</c:v>
                </c:pt>
                <c:pt idx="73">
                  <c:v>0.98780000000000001</c:v>
                </c:pt>
                <c:pt idx="74">
                  <c:v>0.98899999999999999</c:v>
                </c:pt>
                <c:pt idx="75">
                  <c:v>0.99250000000000005</c:v>
                </c:pt>
                <c:pt idx="76">
                  <c:v>0.99250000000000005</c:v>
                </c:pt>
                <c:pt idx="77">
                  <c:v>0.99409999999999998</c:v>
                </c:pt>
                <c:pt idx="78">
                  <c:v>0.99609999999999999</c:v>
                </c:pt>
                <c:pt idx="79">
                  <c:v>1</c:v>
                </c:pt>
              </c:numCache>
            </c:numRef>
          </c:xVal>
          <c:yVal>
            <c:numRef>
              <c:f>Sheet1!$C$2:$C$81</c:f>
              <c:numCache>
                <c:formatCode>General</c:formatCode>
                <c:ptCount val="80"/>
                <c:pt idx="0">
                  <c:v>0.157</c:v>
                </c:pt>
                <c:pt idx="1">
                  <c:v>6.2600000000000003E-2</c:v>
                </c:pt>
                <c:pt idx="2">
                  <c:v>0.28510000000000002</c:v>
                </c:pt>
                <c:pt idx="3">
                  <c:v>0.312</c:v>
                </c:pt>
                <c:pt idx="4">
                  <c:v>0.33460000000000001</c:v>
                </c:pt>
                <c:pt idx="5">
                  <c:v>3.3799999999999997E-2</c:v>
                </c:pt>
                <c:pt idx="6">
                  <c:v>3.3799999999999997E-2</c:v>
                </c:pt>
                <c:pt idx="7">
                  <c:v>7.46E-2</c:v>
                </c:pt>
                <c:pt idx="8">
                  <c:v>7.46E-2</c:v>
                </c:pt>
                <c:pt idx="9">
                  <c:v>0.104</c:v>
                </c:pt>
                <c:pt idx="10">
                  <c:v>0.104</c:v>
                </c:pt>
                <c:pt idx="11">
                  <c:v>2.8999999999999998E-3</c:v>
                </c:pt>
                <c:pt idx="12">
                  <c:v>2.8999999999999998E-3</c:v>
                </c:pt>
                <c:pt idx="13">
                  <c:v>0.3926</c:v>
                </c:pt>
                <c:pt idx="14">
                  <c:v>0.3926</c:v>
                </c:pt>
                <c:pt idx="15">
                  <c:v>6.59E-2</c:v>
                </c:pt>
                <c:pt idx="16">
                  <c:v>6.59E-2</c:v>
                </c:pt>
                <c:pt idx="17">
                  <c:v>1.6000000000000001E-3</c:v>
                </c:pt>
                <c:pt idx="18">
                  <c:v>1.6000000000000001E-3</c:v>
                </c:pt>
                <c:pt idx="19">
                  <c:v>0.53129999999999999</c:v>
                </c:pt>
                <c:pt idx="20">
                  <c:v>0.36249999999999999</c:v>
                </c:pt>
                <c:pt idx="21">
                  <c:v>0.2369</c:v>
                </c:pt>
                <c:pt idx="22">
                  <c:v>8.4000000000000005E-2</c:v>
                </c:pt>
                <c:pt idx="23">
                  <c:v>7.5999999999999998E-2</c:v>
                </c:pt>
                <c:pt idx="24">
                  <c:v>4.8000000000000001E-2</c:v>
                </c:pt>
                <c:pt idx="25">
                  <c:v>3.1099999999999999E-2</c:v>
                </c:pt>
                <c:pt idx="26">
                  <c:v>2.58E-2</c:v>
                </c:pt>
                <c:pt idx="27">
                  <c:v>2.18E-2</c:v>
                </c:pt>
                <c:pt idx="28">
                  <c:v>2.9000000000000001E-2</c:v>
                </c:pt>
                <c:pt idx="29">
                  <c:v>3.8300000000000001E-2</c:v>
                </c:pt>
                <c:pt idx="30">
                  <c:v>2.4799999999999999E-2</c:v>
                </c:pt>
                <c:pt idx="31">
                  <c:v>2.4400000000000002E-2</c:v>
                </c:pt>
                <c:pt idx="32">
                  <c:v>2.4199999999999999E-2</c:v>
                </c:pt>
                <c:pt idx="33">
                  <c:v>2.41E-2</c:v>
                </c:pt>
                <c:pt idx="34">
                  <c:v>5.3E-3</c:v>
                </c:pt>
                <c:pt idx="35">
                  <c:v>5.3E-3</c:v>
                </c:pt>
                <c:pt idx="36">
                  <c:v>3.6400000000000002E-2</c:v>
                </c:pt>
                <c:pt idx="37">
                  <c:v>3.8899999999999997E-2</c:v>
                </c:pt>
                <c:pt idx="38">
                  <c:v>2.6800000000000001E-2</c:v>
                </c:pt>
                <c:pt idx="39">
                  <c:v>2.92E-2</c:v>
                </c:pt>
                <c:pt idx="40">
                  <c:v>1.5900000000000001E-2</c:v>
                </c:pt>
                <c:pt idx="41">
                  <c:v>1.5900000000000001E-2</c:v>
                </c:pt>
                <c:pt idx="42">
                  <c:v>1.0500000000000001E-2</c:v>
                </c:pt>
                <c:pt idx="43">
                  <c:v>1.7500000000000002E-2</c:v>
                </c:pt>
                <c:pt idx="44">
                  <c:v>2.9600000000000001E-2</c:v>
                </c:pt>
                <c:pt idx="45">
                  <c:v>3.5000000000000001E-3</c:v>
                </c:pt>
                <c:pt idx="46">
                  <c:v>3.5000000000000001E-3</c:v>
                </c:pt>
                <c:pt idx="47">
                  <c:v>2.5100000000000001E-2</c:v>
                </c:pt>
                <c:pt idx="48">
                  <c:v>2.5100000000000001E-2</c:v>
                </c:pt>
                <c:pt idx="49">
                  <c:v>1.1000000000000001E-3</c:v>
                </c:pt>
                <c:pt idx="50">
                  <c:v>1.1000000000000001E-3</c:v>
                </c:pt>
                <c:pt idx="51">
                  <c:v>1.11E-2</c:v>
                </c:pt>
                <c:pt idx="52">
                  <c:v>1.06E-2</c:v>
                </c:pt>
                <c:pt idx="53">
                  <c:v>1.03E-2</c:v>
                </c:pt>
                <c:pt idx="54">
                  <c:v>1.03E-2</c:v>
                </c:pt>
                <c:pt idx="55">
                  <c:v>1.01E-2</c:v>
                </c:pt>
                <c:pt idx="56">
                  <c:v>8.9999999999999993E-3</c:v>
                </c:pt>
                <c:pt idx="57">
                  <c:v>9.7999999999999997E-3</c:v>
                </c:pt>
                <c:pt idx="58">
                  <c:v>1.1000000000000001E-3</c:v>
                </c:pt>
                <c:pt idx="59">
                  <c:v>1.1000000000000001E-3</c:v>
                </c:pt>
                <c:pt idx="60">
                  <c:v>0.19239999999999999</c:v>
                </c:pt>
                <c:pt idx="61">
                  <c:v>0.19239999999999999</c:v>
                </c:pt>
                <c:pt idx="62">
                  <c:v>3.3799999999999997E-2</c:v>
                </c:pt>
                <c:pt idx="63">
                  <c:v>3.3799999999999997E-2</c:v>
                </c:pt>
                <c:pt idx="64">
                  <c:v>1.11E-2</c:v>
                </c:pt>
                <c:pt idx="65">
                  <c:v>1.11E-2</c:v>
                </c:pt>
                <c:pt idx="66">
                  <c:v>1.11E-2</c:v>
                </c:pt>
                <c:pt idx="67">
                  <c:v>1.11E-2</c:v>
                </c:pt>
                <c:pt idx="68">
                  <c:v>1.11E-2</c:v>
                </c:pt>
                <c:pt idx="69">
                  <c:v>1.04E-2</c:v>
                </c:pt>
                <c:pt idx="70">
                  <c:v>4.4000000000000003E-3</c:v>
                </c:pt>
                <c:pt idx="71">
                  <c:v>5.5999999999999999E-3</c:v>
                </c:pt>
                <c:pt idx="72">
                  <c:v>4.4000000000000003E-3</c:v>
                </c:pt>
                <c:pt idx="73">
                  <c:v>4.1999999999999997E-3</c:v>
                </c:pt>
                <c:pt idx="74">
                  <c:v>3.0999999999999999E-3</c:v>
                </c:pt>
                <c:pt idx="75">
                  <c:v>3.5000000000000001E-3</c:v>
                </c:pt>
                <c:pt idx="76">
                  <c:v>1.2999999999999999E-3</c:v>
                </c:pt>
                <c:pt idx="77">
                  <c:v>6.9999999999999999E-4</c:v>
                </c:pt>
                <c:pt idx="78">
                  <c:v>4.0000000000000002E-4</c:v>
                </c:pt>
                <c:pt idx="79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225984"/>
        <c:axId val="736227072"/>
      </c:scatterChart>
      <c:valAx>
        <c:axId val="736225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6227072"/>
        <c:crosses val="autoZero"/>
        <c:crossBetween val="midCat"/>
      </c:valAx>
      <c:valAx>
        <c:axId val="73622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6225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.xml"/><Relationship Id="rId3" Type="http://schemas.openxmlformats.org/officeDocument/2006/relationships/image" Target="../media/image3.png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2.xml"/><Relationship Id="rId11" Type="http://schemas.openxmlformats.org/officeDocument/2006/relationships/chart" Target="../charts/chart7.xml"/><Relationship Id="rId5" Type="http://schemas.openxmlformats.org/officeDocument/2006/relationships/chart" Target="../charts/chart1.xml"/><Relationship Id="rId10" Type="http://schemas.openxmlformats.org/officeDocument/2006/relationships/chart" Target="../charts/chart6.xml"/><Relationship Id="rId4" Type="http://schemas.openxmlformats.org/officeDocument/2006/relationships/image" Target="../media/image4.png"/><Relationship Id="rId9" Type="http://schemas.openxmlformats.org/officeDocument/2006/relationships/chart" Target="../charts/chart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12.png"/><Relationship Id="rId7" Type="http://schemas.openxmlformats.org/officeDocument/2006/relationships/chart" Target="../charts/chart10.xml"/><Relationship Id="rId2" Type="http://schemas.openxmlformats.org/officeDocument/2006/relationships/image" Target="../media/image11.png"/><Relationship Id="rId1" Type="http://schemas.openxmlformats.org/officeDocument/2006/relationships/image" Target="../media/image10.png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image" Target="../media/image13.png"/><Relationship Id="rId9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180975</xdr:colOff>
      <xdr:row>7</xdr:row>
      <xdr:rowOff>0</xdr:rowOff>
    </xdr:from>
    <xdr:to>
      <xdr:col>29</xdr:col>
      <xdr:colOff>318407</xdr:colOff>
      <xdr:row>33</xdr:row>
      <xdr:rowOff>123825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49225" y="904875"/>
          <a:ext cx="6233432" cy="4848225"/>
        </a:xfrm>
        <a:prstGeom prst="rect">
          <a:avLst/>
        </a:prstGeom>
      </xdr:spPr>
    </xdr:pic>
    <xdr:clientData/>
  </xdr:twoCellAnchor>
  <xdr:twoCellAnchor editAs="oneCell">
    <xdr:from>
      <xdr:col>19</xdr:col>
      <xdr:colOff>28575</xdr:colOff>
      <xdr:row>33</xdr:row>
      <xdr:rowOff>190499</xdr:rowOff>
    </xdr:from>
    <xdr:to>
      <xdr:col>29</xdr:col>
      <xdr:colOff>320592</xdr:colOff>
      <xdr:row>45</xdr:row>
      <xdr:rowOff>59055</xdr:rowOff>
    </xdr:to>
    <xdr:pic>
      <xdr:nvPicPr>
        <xdr:cNvPr id="6" name="Picture 5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-745" t="-2626" r="745" b="-1946"/>
        <a:stretch/>
      </xdr:blipFill>
      <xdr:spPr>
        <a:xfrm>
          <a:off x="12696825" y="5800724"/>
          <a:ext cx="6388017" cy="2047876"/>
        </a:xfrm>
        <a:prstGeom prst="rect">
          <a:avLst/>
        </a:prstGeom>
      </xdr:spPr>
    </xdr:pic>
    <xdr:clientData/>
  </xdr:twoCellAnchor>
  <xdr:twoCellAnchor editAs="oneCell">
    <xdr:from>
      <xdr:col>19</xdr:col>
      <xdr:colOff>219075</xdr:colOff>
      <xdr:row>45</xdr:row>
      <xdr:rowOff>152399</xdr:rowOff>
    </xdr:from>
    <xdr:to>
      <xdr:col>28</xdr:col>
      <xdr:colOff>511047</xdr:colOff>
      <xdr:row>71</xdr:row>
      <xdr:rowOff>180974</xdr:rowOff>
    </xdr:to>
    <xdr:pic>
      <xdr:nvPicPr>
        <xdr:cNvPr id="7" name="Picture 6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30" t="638" r="-330" b="-200"/>
        <a:stretch/>
      </xdr:blipFill>
      <xdr:spPr>
        <a:xfrm>
          <a:off x="12887325" y="7953374"/>
          <a:ext cx="5778372" cy="4733925"/>
        </a:xfrm>
        <a:prstGeom prst="rect">
          <a:avLst/>
        </a:prstGeom>
      </xdr:spPr>
    </xdr:pic>
    <xdr:clientData/>
  </xdr:twoCellAnchor>
  <xdr:twoCellAnchor editAs="oneCell">
    <xdr:from>
      <xdr:col>19</xdr:col>
      <xdr:colOff>607695</xdr:colOff>
      <xdr:row>74</xdr:row>
      <xdr:rowOff>19050</xdr:rowOff>
    </xdr:from>
    <xdr:to>
      <xdr:col>29</xdr:col>
      <xdr:colOff>370791</xdr:colOff>
      <xdr:row>89</xdr:row>
      <xdr:rowOff>19090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742545" y="13068300"/>
          <a:ext cx="5859096" cy="2714665"/>
        </a:xfrm>
        <a:prstGeom prst="rect">
          <a:avLst/>
        </a:prstGeom>
      </xdr:spPr>
    </xdr:pic>
    <xdr:clientData/>
  </xdr:twoCellAnchor>
  <xdr:twoCellAnchor>
    <xdr:from>
      <xdr:col>17</xdr:col>
      <xdr:colOff>266700</xdr:colOff>
      <xdr:row>94</xdr:row>
      <xdr:rowOff>76200</xdr:rowOff>
    </xdr:from>
    <xdr:to>
      <xdr:col>34</xdr:col>
      <xdr:colOff>190500</xdr:colOff>
      <xdr:row>121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236220</xdr:colOff>
      <xdr:row>111</xdr:row>
      <xdr:rowOff>152400</xdr:rowOff>
    </xdr:from>
    <xdr:to>
      <xdr:col>14</xdr:col>
      <xdr:colOff>533400</xdr:colOff>
      <xdr:row>113</xdr:row>
      <xdr:rowOff>144780</xdr:rowOff>
    </xdr:to>
    <xdr:sp macro="" textlink="">
      <xdr:nvSpPr>
        <xdr:cNvPr id="11" name="Oval 10"/>
        <xdr:cNvSpPr/>
      </xdr:nvSpPr>
      <xdr:spPr>
        <a:xfrm>
          <a:off x="7132320" y="20467320"/>
          <a:ext cx="297180" cy="358140"/>
        </a:xfrm>
        <a:prstGeom prst="ellipse">
          <a:avLst/>
        </a:prstGeom>
        <a:noFill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38100</xdr:colOff>
      <xdr:row>94</xdr:row>
      <xdr:rowOff>68580</xdr:rowOff>
    </xdr:from>
    <xdr:to>
      <xdr:col>17</xdr:col>
      <xdr:colOff>190500</xdr:colOff>
      <xdr:row>120</xdr:row>
      <xdr:rowOff>175260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38100</xdr:colOff>
      <xdr:row>121</xdr:row>
      <xdr:rowOff>68580</xdr:rowOff>
    </xdr:from>
    <xdr:to>
      <xdr:col>17</xdr:col>
      <xdr:colOff>190500</xdr:colOff>
      <xdr:row>147</xdr:row>
      <xdr:rowOff>175260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260350</xdr:colOff>
      <xdr:row>121</xdr:row>
      <xdr:rowOff>57151</xdr:rowOff>
    </xdr:from>
    <xdr:to>
      <xdr:col>34</xdr:col>
      <xdr:colOff>133350</xdr:colOff>
      <xdr:row>147</xdr:row>
      <xdr:rowOff>171451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151</xdr:row>
      <xdr:rowOff>0</xdr:rowOff>
    </xdr:from>
    <xdr:to>
      <xdr:col>8</xdr:col>
      <xdr:colOff>600075</xdr:colOff>
      <xdr:row>177</xdr:row>
      <xdr:rowOff>106680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0</xdr:colOff>
      <xdr:row>151</xdr:row>
      <xdr:rowOff>0</xdr:rowOff>
    </xdr:from>
    <xdr:to>
      <xdr:col>20</xdr:col>
      <xdr:colOff>104775</xdr:colOff>
      <xdr:row>177</xdr:row>
      <xdr:rowOff>106680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180</xdr:row>
      <xdr:rowOff>152398</xdr:rowOff>
    </xdr:from>
    <xdr:to>
      <xdr:col>20</xdr:col>
      <xdr:colOff>0</xdr:colOff>
      <xdr:row>237</xdr:row>
      <xdr:rowOff>142874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19</xdr:col>
      <xdr:colOff>304799</xdr:colOff>
      <xdr:row>0</xdr:row>
      <xdr:rowOff>114299</xdr:rowOff>
    </xdr:from>
    <xdr:to>
      <xdr:col>25</xdr:col>
      <xdr:colOff>152400</xdr:colOff>
      <xdr:row>4</xdr:row>
      <xdr:rowOff>28574</xdr:rowOff>
    </xdr:to>
    <xdr:sp macro="" textlink="">
      <xdr:nvSpPr>
        <xdr:cNvPr id="3" name="TextBox 2"/>
        <xdr:cNvSpPr txBox="1"/>
      </xdr:nvSpPr>
      <xdr:spPr>
        <a:xfrm>
          <a:off x="12973049" y="114299"/>
          <a:ext cx="3505201" cy="638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Source of data: </a:t>
          </a:r>
          <a:r>
            <a:rPr lang="en-US" sz="1100" b="0" i="0" u="none" strike="noStrike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V. L. Alley Jr, R. J. Guillotte, L. D. Hunter, - </a:t>
          </a:r>
          <a:r>
            <a:rPr lang="en-US" sz="1100" b="0" i="1" u="none" strike="noStrike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NASA TN D-2930 A Method of Determining Modal Data of a Nonuniform beam with Effects of Shear Deformation </a:t>
          </a:r>
          <a:endParaRPr lang="fr-FR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0.49259</cdr:x>
      <cdr:y>0.08464</cdr:y>
    </cdr:from>
    <cdr:to>
      <cdr:x>0.98961</cdr:x>
      <cdr:y>0.94044</cdr:y>
    </cdr:to>
    <cdr:pic>
      <cdr:nvPicPr>
        <cdr:cNvPr id="2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67300" y="411480"/>
          <a:ext cx="5112833" cy="416052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0.21259</cdr:x>
      <cdr:y>0.62382</cdr:y>
    </cdr:from>
    <cdr:to>
      <cdr:x>0.25704</cdr:x>
      <cdr:y>0.69436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6940" y="3032760"/>
          <a:ext cx="45720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  <cdr:relSizeAnchor xmlns:cdr="http://schemas.openxmlformats.org/drawingml/2006/chartDrawing">
    <cdr:from>
      <cdr:x>0.19037</cdr:x>
      <cdr:y>0.53135</cdr:y>
    </cdr:from>
    <cdr:to>
      <cdr:x>0.30296</cdr:x>
      <cdr:y>0.70376</cdr:y>
    </cdr:to>
    <cdr:grpSp>
      <cdr:nvGrpSpPr>
        <cdr:cNvPr id="7" name="Group 6"/>
        <cdr:cNvGrpSpPr/>
      </cdr:nvGrpSpPr>
      <cdr:grpSpPr>
        <a:xfrm xmlns:a="http://schemas.openxmlformats.org/drawingml/2006/main">
          <a:off x="1958336" y="2555860"/>
          <a:ext cx="1158214" cy="829314"/>
          <a:chOff x="1958340" y="2583180"/>
          <a:chExt cx="1158240" cy="838200"/>
        </a:xfrm>
      </cdr:grpSpPr>
      <cdr:sp macro="" textlink="">
        <cdr:nvSpPr>
          <cdr:cNvPr id="4" name="TextBox 3"/>
          <cdr:cNvSpPr txBox="1"/>
        </cdr:nvSpPr>
        <cdr:spPr>
          <a:xfrm xmlns:a="http://schemas.openxmlformats.org/drawingml/2006/main">
            <a:off x="1958340" y="2583180"/>
            <a:ext cx="1158240" cy="39624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square" rtlCol="0"/>
          <a:lstStyle xmlns:a="http://schemas.openxmlformats.org/drawingml/2006/main"/>
          <a:p xmlns:a="http://schemas.openxmlformats.org/drawingml/2006/main">
            <a:r>
              <a:rPr lang="fr-FR" sz="800"/>
              <a:t>the reference seems not correct</a:t>
            </a:r>
          </a:p>
        </cdr:txBody>
      </cdr:sp>
      <cdr:cxnSp macro="">
        <cdr:nvCxnSpPr>
          <cdr:cNvPr id="6" name="Straight Arrow Connector 5"/>
          <cdr:cNvCxnSpPr/>
        </cdr:nvCxnSpPr>
        <cdr:spPr>
          <a:xfrm xmlns:a="http://schemas.openxmlformats.org/drawingml/2006/main" flipH="1">
            <a:off x="2354580" y="2979420"/>
            <a:ext cx="167640" cy="441960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chemeClr val="accent3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0.21259</cdr:x>
      <cdr:y>0.62382</cdr:y>
    </cdr:from>
    <cdr:to>
      <cdr:x>0.25704</cdr:x>
      <cdr:y>0.69436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6940" y="3032760"/>
          <a:ext cx="45720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  <cdr:relSizeAnchor xmlns:cdr="http://schemas.openxmlformats.org/drawingml/2006/chartDrawing">
    <cdr:from>
      <cdr:x>0.50963</cdr:x>
      <cdr:y>0.10902</cdr:y>
    </cdr:from>
    <cdr:to>
      <cdr:x>0.97263</cdr:x>
      <cdr:y>0.9522</cdr:y>
    </cdr:to>
    <cdr:pic>
      <cdr:nvPicPr>
        <cdr:cNvPr id="10" name="chart"/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1"/>
        <a:srcRect xmlns:a="http://schemas.openxmlformats.org/drawingml/2006/main" b="7124"/>
        <a:stretch xmlns:a="http://schemas.openxmlformats.org/drawingml/2006/main"/>
      </cdr:blipFill>
      <cdr:spPr>
        <a:xfrm xmlns:a="http://schemas.openxmlformats.org/drawingml/2006/main">
          <a:off x="5255508" y="515620"/>
          <a:ext cx="4774642" cy="398780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0.18494</cdr:x>
      <cdr:y>0.49321</cdr:y>
    </cdr:from>
    <cdr:to>
      <cdr:x>0.29753</cdr:x>
      <cdr:y>0.79867</cdr:y>
    </cdr:to>
    <cdr:grpSp>
      <cdr:nvGrpSpPr>
        <cdr:cNvPr id="5" name="Group 4"/>
        <cdr:cNvGrpSpPr/>
      </cdr:nvGrpSpPr>
      <cdr:grpSpPr>
        <a:xfrm xmlns:a="http://schemas.openxmlformats.org/drawingml/2006/main">
          <a:off x="2145572" y="2373341"/>
          <a:ext cx="1306207" cy="1469877"/>
          <a:chOff x="0" y="0"/>
          <a:chExt cx="1158266" cy="1485054"/>
        </a:xfrm>
      </cdr:grpSpPr>
      <cdr:sp macro="" textlink="">
        <cdr:nvSpPr>
          <cdr:cNvPr id="6" name="TextBox 2"/>
          <cdr:cNvSpPr txBox="1"/>
        </cdr:nvSpPr>
        <cdr:spPr>
          <a:xfrm xmlns:a="http://schemas.openxmlformats.org/drawingml/2006/main">
            <a:off x="0" y="0"/>
            <a:ext cx="1158266" cy="39624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fr-FR" sz="800"/>
              <a:t>the reference seems not correct</a:t>
            </a:r>
          </a:p>
        </cdr:txBody>
      </cdr:sp>
      <cdr:cxnSp macro="">
        <cdr:nvCxnSpPr>
          <cdr:cNvPr id="7" name="Straight Arrow Connector 6"/>
          <cdr:cNvCxnSpPr>
            <a:endCxn xmlns:a="http://schemas.openxmlformats.org/drawingml/2006/main" id="9" idx="7"/>
          </cdr:cNvCxnSpPr>
        </cdr:nvCxnSpPr>
        <cdr:spPr>
          <a:xfrm xmlns:a="http://schemas.openxmlformats.org/drawingml/2006/main" flipH="1">
            <a:off x="52639" y="396249"/>
            <a:ext cx="511254" cy="1088805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chemeClr val="accent3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0.1654</cdr:x>
      <cdr:y>0.78788</cdr:y>
    </cdr:from>
    <cdr:to>
      <cdr:x>0.19429</cdr:x>
      <cdr:y>0.86155</cdr:y>
    </cdr:to>
    <cdr:sp macro="" textlink="">
      <cdr:nvSpPr>
        <cdr:cNvPr id="9" name="Oval 8"/>
        <cdr:cNvSpPr/>
      </cdr:nvSpPr>
      <cdr:spPr>
        <a:xfrm xmlns:a="http://schemas.openxmlformats.org/drawingml/2006/main">
          <a:off x="1918852" y="3791302"/>
          <a:ext cx="335166" cy="354502"/>
        </a:xfrm>
        <a:prstGeom xmlns:a="http://schemas.openxmlformats.org/drawingml/2006/main" prst="ellipse">
          <a:avLst/>
        </a:prstGeom>
        <a:noFill xmlns:a="http://schemas.openxmlformats.org/drawingml/2006/main"/>
      </cdr:spPr>
      <cdr:style>
        <a:lnRef xmlns:a="http://schemas.openxmlformats.org/drawingml/2006/main" idx="2">
          <a:schemeClr val="accent3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fr-FR" sz="1100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0.21259</cdr:x>
      <cdr:y>0.62382</cdr:y>
    </cdr:from>
    <cdr:to>
      <cdr:x>0.25704</cdr:x>
      <cdr:y>0.69436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6940" y="3032760"/>
          <a:ext cx="45720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  <cdr:relSizeAnchor xmlns:cdr="http://schemas.openxmlformats.org/drawingml/2006/chartDrawing">
    <cdr:from>
      <cdr:x>0.51784</cdr:x>
      <cdr:y>0.08217</cdr:y>
    </cdr:from>
    <cdr:to>
      <cdr:x>1</cdr:x>
      <cdr:y>0.90924</cdr:y>
    </cdr:to>
    <cdr:pic>
      <cdr:nvPicPr>
        <cdr:cNvPr id="2" name="chart"/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1"/>
        <a:srcRect xmlns:a="http://schemas.openxmlformats.org/drawingml/2006/main" t="5313"/>
        <a:stretch xmlns:a="http://schemas.openxmlformats.org/drawingml/2006/main"/>
      </cdr:blipFill>
      <cdr:spPr>
        <a:xfrm xmlns:a="http://schemas.openxmlformats.org/drawingml/2006/main">
          <a:off x="5340177" y="388620"/>
          <a:ext cx="4972222" cy="3911600"/>
        </a:xfrm>
        <a:prstGeom xmlns:a="http://schemas.openxmlformats.org/drawingml/2006/main" prst="rect">
          <a:avLst/>
        </a:prstGeom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0.21259</cdr:x>
      <cdr:y>0.62382</cdr:y>
    </cdr:from>
    <cdr:to>
      <cdr:x>0.25704</cdr:x>
      <cdr:y>0.69436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6940" y="3032760"/>
          <a:ext cx="45720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  <cdr:relSizeAnchor xmlns:cdr="http://schemas.openxmlformats.org/drawingml/2006/chartDrawing">
    <cdr:from>
      <cdr:x>0.52455</cdr:x>
      <cdr:y>0.07838</cdr:y>
    </cdr:from>
    <cdr:to>
      <cdr:x>0.99535</cdr:x>
      <cdr:y>0.88178</cdr:y>
    </cdr:to>
    <cdr:pic>
      <cdr:nvPicPr>
        <cdr:cNvPr id="4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369426" y="381000"/>
          <a:ext cx="4819126" cy="3905249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0.20316</cdr:x>
      <cdr:y>0.51449</cdr:y>
    </cdr:from>
    <cdr:to>
      <cdr:x>0.31632</cdr:x>
      <cdr:y>0.68841</cdr:y>
    </cdr:to>
    <cdr:grpSp>
      <cdr:nvGrpSpPr>
        <cdr:cNvPr id="8" name="Group 7"/>
        <cdr:cNvGrpSpPr/>
      </cdr:nvGrpSpPr>
      <cdr:grpSpPr>
        <a:xfrm xmlns:a="http://schemas.openxmlformats.org/drawingml/2006/main">
          <a:off x="2079586" y="2479662"/>
          <a:ext cx="1158329" cy="838233"/>
          <a:chOff x="0" y="0"/>
          <a:chExt cx="1158266" cy="847182"/>
        </a:xfrm>
      </cdr:grpSpPr>
      <cdr:sp macro="" textlink="">
        <cdr:nvSpPr>
          <cdr:cNvPr id="9" name="TextBox 2"/>
          <cdr:cNvSpPr txBox="1"/>
        </cdr:nvSpPr>
        <cdr:spPr>
          <a:xfrm xmlns:a="http://schemas.openxmlformats.org/drawingml/2006/main">
            <a:off x="0" y="0"/>
            <a:ext cx="1158266" cy="40048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fr-FR" sz="800"/>
              <a:t>the reference seems not correct</a:t>
            </a:r>
          </a:p>
        </cdr:txBody>
      </cdr:sp>
      <cdr:cxnSp macro="">
        <cdr:nvCxnSpPr>
          <cdr:cNvPr id="10" name="Straight Arrow Connector 9"/>
          <cdr:cNvCxnSpPr/>
        </cdr:nvCxnSpPr>
        <cdr:spPr>
          <a:xfrm xmlns:a="http://schemas.openxmlformats.org/drawingml/2006/main" flipH="1">
            <a:off x="396249" y="400486"/>
            <a:ext cx="167644" cy="446696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chemeClr val="accent3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0.21259</cdr:x>
      <cdr:y>0.62382</cdr:y>
    </cdr:from>
    <cdr:to>
      <cdr:x>0.25704</cdr:x>
      <cdr:y>0.69436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6940" y="3032760"/>
          <a:ext cx="45720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0.21259</cdr:x>
      <cdr:y>0.62382</cdr:y>
    </cdr:from>
    <cdr:to>
      <cdr:x>0.25704</cdr:x>
      <cdr:y>0.69436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6940" y="3032760"/>
          <a:ext cx="45720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0.21259</cdr:x>
      <cdr:y>0.62382</cdr:y>
    </cdr:from>
    <cdr:to>
      <cdr:x>0.25704</cdr:x>
      <cdr:y>0.69436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6940" y="3032760"/>
          <a:ext cx="457200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/>
        </a:p>
      </cdr:txBody>
    </cdr:sp>
  </cdr:relSizeAnchor>
  <cdr:relSizeAnchor xmlns:cdr="http://schemas.openxmlformats.org/drawingml/2006/chartDrawing">
    <cdr:from>
      <cdr:x>0.00318</cdr:x>
      <cdr:y>0.68115</cdr:y>
    </cdr:from>
    <cdr:to>
      <cdr:x>0.86486</cdr:x>
      <cdr:y>0.98332</cdr:y>
    </cdr:to>
    <cdr:pic>
      <cdr:nvPicPr>
        <cdr:cNvPr id="2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8100" y="7019927"/>
          <a:ext cx="10325100" cy="3114187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0.83307</cdr:x>
      <cdr:y>0.25231</cdr:y>
    </cdr:from>
    <cdr:to>
      <cdr:x>0.90859</cdr:x>
      <cdr:y>0.30222</cdr:y>
    </cdr:to>
    <cdr:grpSp>
      <cdr:nvGrpSpPr>
        <cdr:cNvPr id="7" name="Group 6"/>
        <cdr:cNvGrpSpPr/>
      </cdr:nvGrpSpPr>
      <cdr:grpSpPr>
        <a:xfrm xmlns:a="http://schemas.openxmlformats.org/drawingml/2006/main">
          <a:off x="11061378" y="2600320"/>
          <a:ext cx="1002744" cy="514375"/>
          <a:chOff x="9982200" y="2600327"/>
          <a:chExt cx="904875" cy="514350"/>
        </a:xfrm>
      </cdr:grpSpPr>
      <cdr:cxnSp macro="">
        <cdr:nvCxnSpPr>
          <cdr:cNvPr id="5" name="Straight Arrow Connector 4"/>
          <cdr:cNvCxnSpPr/>
        </cdr:nvCxnSpPr>
        <cdr:spPr>
          <a:xfrm xmlns:a="http://schemas.openxmlformats.org/drawingml/2006/main">
            <a:off x="9982200" y="2600327"/>
            <a:ext cx="581025" cy="276225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rgbClr val="00B050"/>
            </a:solidFill>
            <a:tailEnd type="triangle" w="sm" len="lg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6" name="TextBox 5"/>
          <cdr:cNvSpPr txBox="1"/>
        </cdr:nvSpPr>
        <cdr:spPr>
          <a:xfrm xmlns:a="http://schemas.openxmlformats.org/drawingml/2006/main">
            <a:off x="10515600" y="2790827"/>
            <a:ext cx="371475" cy="3238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square" rtlCol="0"/>
          <a:lstStyle xmlns:a="http://schemas.openxmlformats.org/drawingml/2006/main"/>
          <a:p xmlns:a="http://schemas.openxmlformats.org/drawingml/2006/main">
            <a:r>
              <a:rPr lang="fr-FR" sz="1100">
                <a:solidFill>
                  <a:srgbClr val="00B050"/>
                </a:solidFill>
              </a:rPr>
              <a:t>EI</a:t>
            </a:r>
          </a:p>
        </cdr:txBody>
      </cdr:sp>
    </cdr:grpSp>
  </cdr:relSizeAnchor>
  <cdr:relSizeAnchor xmlns:cdr="http://schemas.openxmlformats.org/drawingml/2006/chartDrawing">
    <cdr:from>
      <cdr:x>0.83068</cdr:x>
      <cdr:y>0.17498</cdr:y>
    </cdr:from>
    <cdr:to>
      <cdr:x>0.91653</cdr:x>
      <cdr:y>0.22736</cdr:y>
    </cdr:to>
    <cdr:grpSp>
      <cdr:nvGrpSpPr>
        <cdr:cNvPr id="8" name="Group 7"/>
        <cdr:cNvGrpSpPr/>
      </cdr:nvGrpSpPr>
      <cdr:grpSpPr>
        <a:xfrm xmlns:a="http://schemas.openxmlformats.org/drawingml/2006/main">
          <a:off x="11029644" y="1803353"/>
          <a:ext cx="1139904" cy="539831"/>
          <a:chOff x="-317500" y="-171450"/>
          <a:chExt cx="1028700" cy="539753"/>
        </a:xfrm>
      </cdr:grpSpPr>
      <cdr:cxnSp macro="">
        <cdr:nvCxnSpPr>
          <cdr:cNvPr id="9" name="Straight Arrow Connector 8"/>
          <cdr:cNvCxnSpPr/>
        </cdr:nvCxnSpPr>
        <cdr:spPr>
          <a:xfrm xmlns:a="http://schemas.openxmlformats.org/drawingml/2006/main" flipV="1">
            <a:off x="-317500" y="-50798"/>
            <a:ext cx="533400" cy="419101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rgbClr val="FFC000"/>
            </a:solidFill>
            <a:tailEnd type="triangle" w="sm" len="lg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0" name="TextBox 3"/>
          <cdr:cNvSpPr txBox="1"/>
        </cdr:nvSpPr>
        <cdr:spPr>
          <a:xfrm xmlns:a="http://schemas.openxmlformats.org/drawingml/2006/main">
            <a:off x="180975" y="-171450"/>
            <a:ext cx="530225" cy="3238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fr-FR" sz="1100">
                <a:solidFill>
                  <a:srgbClr val="FFC000"/>
                </a:solidFill>
              </a:rPr>
              <a:t>kAG</a:t>
            </a:r>
          </a:p>
        </cdr:txBody>
      </cdr:sp>
    </cdr:grpSp>
  </cdr:relSizeAnchor>
  <cdr:relSizeAnchor xmlns:cdr="http://schemas.openxmlformats.org/drawingml/2006/chartDrawing">
    <cdr:from>
      <cdr:x>0.83386</cdr:x>
      <cdr:y>0.504</cdr:y>
    </cdr:from>
    <cdr:to>
      <cdr:x>0.90567</cdr:x>
      <cdr:y>0.54436</cdr:y>
    </cdr:to>
    <cdr:grpSp>
      <cdr:nvGrpSpPr>
        <cdr:cNvPr id="13" name="Group 12"/>
        <cdr:cNvGrpSpPr/>
      </cdr:nvGrpSpPr>
      <cdr:grpSpPr>
        <a:xfrm xmlns:a="http://schemas.openxmlformats.org/drawingml/2006/main">
          <a:off x="11071868" y="5194250"/>
          <a:ext cx="953482" cy="415952"/>
          <a:chOff x="-79375" y="504825"/>
          <a:chExt cx="860425" cy="415928"/>
        </a:xfrm>
      </cdr:grpSpPr>
      <cdr:cxnSp macro="">
        <cdr:nvCxnSpPr>
          <cdr:cNvPr id="14" name="Straight Arrow Connector 13"/>
          <cdr:cNvCxnSpPr/>
        </cdr:nvCxnSpPr>
        <cdr:spPr>
          <a:xfrm xmlns:a="http://schemas.openxmlformats.org/drawingml/2006/main" flipV="1">
            <a:off x="-79375" y="644527"/>
            <a:ext cx="552450" cy="276226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rgbClr val="FF0000"/>
            </a:solidFill>
            <a:tailEnd type="triangle" w="sm" len="lg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5" name="TextBox 3"/>
          <cdr:cNvSpPr txBox="1"/>
        </cdr:nvSpPr>
        <cdr:spPr>
          <a:xfrm xmlns:a="http://schemas.openxmlformats.org/drawingml/2006/main">
            <a:off x="409575" y="504825"/>
            <a:ext cx="371475" cy="3238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fr-FR" sz="1100">
                <a:solidFill>
                  <a:srgbClr val="FF0000"/>
                </a:solidFill>
              </a:rPr>
              <a:t>m</a:t>
            </a:r>
          </a:p>
        </cdr:txBody>
      </cdr:sp>
    </cdr:grpSp>
  </cdr:relSizeAnchor>
  <cdr:relSizeAnchor xmlns:cdr="http://schemas.openxmlformats.org/drawingml/2006/chartDrawing">
    <cdr:from>
      <cdr:x>0.83386</cdr:x>
      <cdr:y>0.55915</cdr:y>
    </cdr:from>
    <cdr:to>
      <cdr:x>0.91468</cdr:x>
      <cdr:y>0.61121</cdr:y>
    </cdr:to>
    <cdr:grpSp>
      <cdr:nvGrpSpPr>
        <cdr:cNvPr id="18" name="Group 17"/>
        <cdr:cNvGrpSpPr/>
      </cdr:nvGrpSpPr>
      <cdr:grpSpPr>
        <a:xfrm xmlns:a="http://schemas.openxmlformats.org/drawingml/2006/main">
          <a:off x="11071868" y="5762628"/>
          <a:ext cx="1073116" cy="536533"/>
          <a:chOff x="-107950" y="-212723"/>
          <a:chExt cx="968375" cy="536573"/>
        </a:xfrm>
      </cdr:grpSpPr>
      <cdr:cxnSp macro="">
        <cdr:nvCxnSpPr>
          <cdr:cNvPr id="19" name="Straight Arrow Connector 18"/>
          <cdr:cNvCxnSpPr/>
        </cdr:nvCxnSpPr>
        <cdr:spPr>
          <a:xfrm xmlns:a="http://schemas.openxmlformats.org/drawingml/2006/main">
            <a:off x="-107950" y="-212723"/>
            <a:ext cx="660400" cy="352425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rgbClr val="0070C0"/>
            </a:solidFill>
            <a:tailEnd type="triangle" w="sm" len="lg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0" name="TextBox 3"/>
          <cdr:cNvSpPr txBox="1"/>
        </cdr:nvSpPr>
        <cdr:spPr>
          <a:xfrm xmlns:a="http://schemas.openxmlformats.org/drawingml/2006/main">
            <a:off x="488950" y="0"/>
            <a:ext cx="371475" cy="3238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fr-FR" sz="1100">
                <a:solidFill>
                  <a:srgbClr val="0070C0"/>
                </a:solidFill>
              </a:rPr>
              <a:t>rg</a:t>
            </a:r>
          </a:p>
        </cdr:txBody>
      </cdr:sp>
    </cdr:grp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53340</xdr:colOff>
      <xdr:row>1</xdr:row>
      <xdr:rowOff>30480</xdr:rowOff>
    </xdr:from>
    <xdr:to>
      <xdr:col>42</xdr:col>
      <xdr:colOff>107424</xdr:colOff>
      <xdr:row>36</xdr:row>
      <xdr:rowOff>15793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34660" y="213360"/>
          <a:ext cx="8588484" cy="6386113"/>
        </a:xfrm>
        <a:prstGeom prst="rect">
          <a:avLst/>
        </a:prstGeom>
      </xdr:spPr>
    </xdr:pic>
    <xdr:clientData/>
  </xdr:twoCellAnchor>
  <xdr:twoCellAnchor editAs="oneCell">
    <xdr:from>
      <xdr:col>15</xdr:col>
      <xdr:colOff>297180</xdr:colOff>
      <xdr:row>39</xdr:row>
      <xdr:rowOff>106680</xdr:rowOff>
    </xdr:from>
    <xdr:to>
      <xdr:col>17</xdr:col>
      <xdr:colOff>38577</xdr:colOff>
      <xdr:row>67</xdr:row>
      <xdr:rowOff>137606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82541"/>
        <a:stretch/>
      </xdr:blipFill>
      <xdr:spPr>
        <a:xfrm>
          <a:off x="11590020" y="7239000"/>
          <a:ext cx="960597" cy="5151566"/>
        </a:xfrm>
        <a:prstGeom prst="rect">
          <a:avLst/>
        </a:prstGeom>
      </xdr:spPr>
    </xdr:pic>
    <xdr:clientData/>
  </xdr:twoCellAnchor>
  <xdr:oneCellAnchor>
    <xdr:from>
      <xdr:col>21</xdr:col>
      <xdr:colOff>0</xdr:colOff>
      <xdr:row>64</xdr:row>
      <xdr:rowOff>0</xdr:rowOff>
    </xdr:from>
    <xdr:ext cx="6896698" cy="6149873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192000" y="11887200"/>
          <a:ext cx="6896698" cy="6149873"/>
        </a:xfrm>
        <a:prstGeom prst="rect">
          <a:avLst/>
        </a:prstGeom>
      </xdr:spPr>
    </xdr:pic>
    <xdr:clientData/>
  </xdr:oneCellAnchor>
  <xdr:twoCellAnchor editAs="oneCell">
    <xdr:from>
      <xdr:col>8</xdr:col>
      <xdr:colOff>457200</xdr:colOff>
      <xdr:row>11</xdr:row>
      <xdr:rowOff>7620</xdr:rowOff>
    </xdr:from>
    <xdr:to>
      <xdr:col>17</xdr:col>
      <xdr:colOff>114796</xdr:colOff>
      <xdr:row>40</xdr:row>
      <xdr:rowOff>84405</xdr:rowOff>
    </xdr:to>
    <xdr:pic>
      <xdr:nvPicPr>
        <xdr:cNvPr id="6" name="Picture 5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730" t="20315"/>
        <a:stretch/>
      </xdr:blipFill>
      <xdr:spPr>
        <a:xfrm>
          <a:off x="7482840" y="2019300"/>
          <a:ext cx="5624056" cy="5380305"/>
        </a:xfrm>
        <a:prstGeom prst="rect">
          <a:avLst/>
        </a:prstGeom>
      </xdr:spPr>
    </xdr:pic>
    <xdr:clientData/>
  </xdr:twoCellAnchor>
  <xdr:twoCellAnchor editAs="oneCell">
    <xdr:from>
      <xdr:col>9</xdr:col>
      <xdr:colOff>91440</xdr:colOff>
      <xdr:row>24</xdr:row>
      <xdr:rowOff>30480</xdr:rowOff>
    </xdr:from>
    <xdr:to>
      <xdr:col>13</xdr:col>
      <xdr:colOff>457696</xdr:colOff>
      <xdr:row>53</xdr:row>
      <xdr:rowOff>107265</xdr:rowOff>
    </xdr:to>
    <xdr:pic>
      <xdr:nvPicPr>
        <xdr:cNvPr id="7" name="Picture 6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50993" t="20315"/>
        <a:stretch/>
      </xdr:blipFill>
      <xdr:spPr>
        <a:xfrm>
          <a:off x="7726680" y="4419600"/>
          <a:ext cx="2804656" cy="5380305"/>
        </a:xfrm>
        <a:prstGeom prst="rect">
          <a:avLst/>
        </a:prstGeom>
      </xdr:spPr>
    </xdr:pic>
    <xdr:clientData/>
  </xdr:twoCellAnchor>
  <xdr:twoCellAnchor>
    <xdr:from>
      <xdr:col>4</xdr:col>
      <xdr:colOff>15240</xdr:colOff>
      <xdr:row>76</xdr:row>
      <xdr:rowOff>91440</xdr:rowOff>
    </xdr:from>
    <xdr:to>
      <xdr:col>12</xdr:col>
      <xdr:colOff>297180</xdr:colOff>
      <xdr:row>96</xdr:row>
      <xdr:rowOff>60960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56</xdr:row>
      <xdr:rowOff>0</xdr:rowOff>
    </xdr:from>
    <xdr:to>
      <xdr:col>12</xdr:col>
      <xdr:colOff>281940</xdr:colOff>
      <xdr:row>75</xdr:row>
      <xdr:rowOff>152400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97</xdr:row>
      <xdr:rowOff>0</xdr:rowOff>
    </xdr:from>
    <xdr:to>
      <xdr:col>12</xdr:col>
      <xdr:colOff>281940</xdr:colOff>
      <xdr:row>116</xdr:row>
      <xdr:rowOff>152400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118</xdr:row>
      <xdr:rowOff>0</xdr:rowOff>
    </xdr:from>
    <xdr:to>
      <xdr:col>12</xdr:col>
      <xdr:colOff>281940</xdr:colOff>
      <xdr:row>137</xdr:row>
      <xdr:rowOff>152400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9</xdr:col>
      <xdr:colOff>373380</xdr:colOff>
      <xdr:row>0</xdr:row>
      <xdr:rowOff>7620</xdr:rowOff>
    </xdr:from>
    <xdr:to>
      <xdr:col>26</xdr:col>
      <xdr:colOff>488588</xdr:colOff>
      <xdr:row>17</xdr:row>
      <xdr:rowOff>269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968740" y="7620"/>
          <a:ext cx="10478408" cy="31016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3"/>
  <sheetViews>
    <sheetView tabSelected="1" topLeftCell="A103" zoomScale="80" zoomScaleNormal="80" workbookViewId="0">
      <selection activeCell="Y6" sqref="Y6"/>
    </sheetView>
  </sheetViews>
  <sheetFormatPr defaultRowHeight="14.4" x14ac:dyDescent="0.3"/>
  <cols>
    <col min="4" max="4" width="10" bestFit="1" customWidth="1"/>
    <col min="5" max="5" width="10" customWidth="1"/>
    <col min="6" max="6" width="10.5546875" bestFit="1" customWidth="1"/>
    <col min="7" max="7" width="10.5546875" customWidth="1"/>
    <col min="9" max="9" width="16.6640625" customWidth="1"/>
    <col min="11" max="11" width="9.21875" style="2" bestFit="1" customWidth="1"/>
    <col min="12" max="12" width="8.88671875" style="2"/>
    <col min="13" max="13" width="11.109375" customWidth="1"/>
    <col min="17" max="17" width="8.88671875" style="62"/>
  </cols>
  <sheetData>
    <row r="1" spans="1:17" x14ac:dyDescent="0.3">
      <c r="A1" s="1" t="s">
        <v>0</v>
      </c>
      <c r="B1" s="18" t="s">
        <v>10</v>
      </c>
      <c r="C1" s="1" t="s">
        <v>2</v>
      </c>
      <c r="D1" s="1" t="s">
        <v>4</v>
      </c>
      <c r="E1" s="18" t="s">
        <v>17</v>
      </c>
      <c r="F1" s="1" t="s">
        <v>6</v>
      </c>
      <c r="G1" s="18" t="s">
        <v>18</v>
      </c>
      <c r="H1" s="1" t="s">
        <v>15</v>
      </c>
      <c r="I1" s="18" t="s">
        <v>19</v>
      </c>
      <c r="J1" s="1" t="s">
        <v>11</v>
      </c>
      <c r="K1" s="12" t="s">
        <v>9</v>
      </c>
      <c r="L1" s="1" t="s">
        <v>2</v>
      </c>
      <c r="M1" s="1" t="s">
        <v>4</v>
      </c>
      <c r="N1" s="1" t="s">
        <v>6</v>
      </c>
      <c r="O1" s="1" t="s">
        <v>15</v>
      </c>
      <c r="P1" s="1" t="s">
        <v>21</v>
      </c>
    </row>
    <row r="2" spans="1:17" x14ac:dyDescent="0.3">
      <c r="A2" t="s">
        <v>1</v>
      </c>
      <c r="B2" s="19" t="s">
        <v>13</v>
      </c>
      <c r="C2" t="s">
        <v>3</v>
      </c>
      <c r="D2" t="s">
        <v>5</v>
      </c>
      <c r="E2" s="19" t="s">
        <v>12</v>
      </c>
      <c r="F2" t="s">
        <v>7</v>
      </c>
      <c r="G2" s="19" t="s">
        <v>14</v>
      </c>
      <c r="H2" t="s">
        <v>8</v>
      </c>
      <c r="I2" s="19" t="s">
        <v>16</v>
      </c>
      <c r="J2" s="19" t="s">
        <v>13</v>
      </c>
      <c r="K2" s="19" t="s">
        <v>13</v>
      </c>
      <c r="L2" t="s">
        <v>3</v>
      </c>
      <c r="M2" t="s">
        <v>5</v>
      </c>
      <c r="N2" t="s">
        <v>7</v>
      </c>
      <c r="O2" t="s">
        <v>8</v>
      </c>
      <c r="P2" s="19" t="s">
        <v>13</v>
      </c>
    </row>
    <row r="3" spans="1:17" x14ac:dyDescent="0.3">
      <c r="A3" s="26">
        <v>-34.35</v>
      </c>
      <c r="B3" s="27">
        <f>A3*25.4/1000-$A$3*25.4/1000</f>
        <v>0</v>
      </c>
      <c r="C3" s="28">
        <v>1.7</v>
      </c>
      <c r="D3" s="28">
        <v>1.7430000000000001E-2</v>
      </c>
      <c r="E3" s="27">
        <f>D3*6895</f>
        <v>120.17985</v>
      </c>
      <c r="F3" s="29">
        <v>100000000</v>
      </c>
      <c r="G3" s="30">
        <f>F3*0.00287</f>
        <v>287000</v>
      </c>
      <c r="H3" s="29">
        <v>10000000</v>
      </c>
      <c r="I3" s="30">
        <f>H3*4.448</f>
        <v>44480000.000000007</v>
      </c>
      <c r="J3" s="31">
        <f>(((C3/D3)^0.5)*25.4)/1000</f>
        <v>0.25084733055640596</v>
      </c>
      <c r="K3" s="11"/>
      <c r="L3" s="11"/>
    </row>
    <row r="4" spans="1:17" x14ac:dyDescent="0.3">
      <c r="A4" s="32">
        <v>-19.350000000000001</v>
      </c>
      <c r="B4" s="33">
        <f t="shared" ref="B4:B67" si="0">A4*25.4/1000-$A$3*25.4/1000</f>
        <v>0.38100000000000001</v>
      </c>
      <c r="C4" s="34">
        <v>1.7</v>
      </c>
      <c r="D4" s="34">
        <v>1.7430000000000001E-2</v>
      </c>
      <c r="E4" s="33">
        <f t="shared" ref="E4:E67" si="1">D4*6895</f>
        <v>120.17985</v>
      </c>
      <c r="F4" s="35">
        <v>100000000</v>
      </c>
      <c r="G4" s="36">
        <f t="shared" ref="G4:G67" si="2">F4*0.00287</f>
        <v>287000</v>
      </c>
      <c r="H4" s="35">
        <v>10000000</v>
      </c>
      <c r="I4" s="36">
        <f t="shared" ref="I4:I67" si="3">H4*4.448</f>
        <v>44480000.000000007</v>
      </c>
      <c r="J4" s="37">
        <f>(((C4/D4)^0.5)*25.4)/1000</f>
        <v>0.25084733055640596</v>
      </c>
      <c r="K4" s="70">
        <f>B4-B3</f>
        <v>0.38100000000000001</v>
      </c>
      <c r="L4" s="71">
        <f>C4</f>
        <v>1.7</v>
      </c>
      <c r="M4" s="71">
        <f>D4</f>
        <v>1.7430000000000001E-2</v>
      </c>
      <c r="N4" s="71">
        <f>F4</f>
        <v>100000000</v>
      </c>
      <c r="O4" s="71">
        <f>H4</f>
        <v>10000000</v>
      </c>
      <c r="P4" s="97">
        <f>J4</f>
        <v>0.25084733055640596</v>
      </c>
      <c r="Q4" s="104">
        <v>1</v>
      </c>
    </row>
    <row r="5" spans="1:17" x14ac:dyDescent="0.3">
      <c r="A5" s="38">
        <v>-19.350000000000001</v>
      </c>
      <c r="B5" s="39">
        <f t="shared" si="0"/>
        <v>0.38100000000000001</v>
      </c>
      <c r="C5" s="40">
        <v>14.7</v>
      </c>
      <c r="D5" s="40">
        <v>6.0299999999999999E-2</v>
      </c>
      <c r="E5" s="39">
        <f t="shared" si="1"/>
        <v>415.76850000000002</v>
      </c>
      <c r="F5" s="41">
        <v>14770000000</v>
      </c>
      <c r="G5" s="42">
        <f t="shared" si="2"/>
        <v>42389900</v>
      </c>
      <c r="H5" s="41">
        <v>33540000</v>
      </c>
      <c r="I5" s="42">
        <f t="shared" si="3"/>
        <v>149185920</v>
      </c>
      <c r="J5" s="43">
        <f t="shared" ref="J5:J34" si="4">(((C5/D5)^0.5)*25.4)/1000</f>
        <v>0.39658266596672326</v>
      </c>
      <c r="P5" s="99"/>
    </row>
    <row r="6" spans="1:17" x14ac:dyDescent="0.3">
      <c r="A6" s="38">
        <v>0</v>
      </c>
      <c r="B6" s="39">
        <f t="shared" si="0"/>
        <v>0.87248999999999999</v>
      </c>
      <c r="C6" s="40">
        <v>14.7</v>
      </c>
      <c r="D6" s="40">
        <v>6.0299999999999999E-2</v>
      </c>
      <c r="E6" s="39">
        <f t="shared" si="1"/>
        <v>415.76850000000002</v>
      </c>
      <c r="F6" s="41">
        <v>14770000000</v>
      </c>
      <c r="G6" s="42">
        <f t="shared" si="2"/>
        <v>42389900</v>
      </c>
      <c r="H6" s="41">
        <v>33540000</v>
      </c>
      <c r="I6" s="42">
        <f t="shared" si="3"/>
        <v>149185920</v>
      </c>
      <c r="J6" s="43">
        <f t="shared" si="4"/>
        <v>0.39658266596672326</v>
      </c>
      <c r="K6" s="72">
        <f>B6-B5</f>
        <v>0.49148999999999998</v>
      </c>
      <c r="L6" s="73">
        <f>C6</f>
        <v>14.7</v>
      </c>
      <c r="M6" s="73">
        <f>D6</f>
        <v>6.0299999999999999E-2</v>
      </c>
      <c r="N6" s="73">
        <f>F6</f>
        <v>14770000000</v>
      </c>
      <c r="O6" s="73">
        <f>H6</f>
        <v>33540000</v>
      </c>
      <c r="P6" s="98">
        <f>J6</f>
        <v>0.39658266596672326</v>
      </c>
      <c r="Q6" s="104">
        <v>2</v>
      </c>
    </row>
    <row r="7" spans="1:17" x14ac:dyDescent="0.3">
      <c r="A7" s="44">
        <v>17.850000000000001</v>
      </c>
      <c r="B7" s="45">
        <f t="shared" si="0"/>
        <v>1.3258799999999999</v>
      </c>
      <c r="C7" s="46">
        <v>14.7</v>
      </c>
      <c r="D7" s="46">
        <v>6.0299999999999999E-2</v>
      </c>
      <c r="E7" s="45">
        <f t="shared" si="1"/>
        <v>415.76850000000002</v>
      </c>
      <c r="F7" s="47">
        <v>6743000000</v>
      </c>
      <c r="G7" s="48">
        <f t="shared" si="2"/>
        <v>19352410</v>
      </c>
      <c r="H7" s="47">
        <v>33540000</v>
      </c>
      <c r="I7" s="48">
        <f t="shared" si="3"/>
        <v>149185920</v>
      </c>
      <c r="J7" s="49">
        <f t="shared" si="4"/>
        <v>0.39658266596672326</v>
      </c>
      <c r="K7" s="74">
        <f>B7-B6</f>
        <v>0.45338999999999996</v>
      </c>
      <c r="L7" s="75">
        <f>C7</f>
        <v>14.7</v>
      </c>
      <c r="M7" s="75">
        <f>D7</f>
        <v>6.0299999999999999E-2</v>
      </c>
      <c r="N7" s="76">
        <f>(F7+F6)/2</f>
        <v>10756500000</v>
      </c>
      <c r="O7" s="75">
        <f>H7</f>
        <v>33540000</v>
      </c>
      <c r="P7" s="100">
        <f>J7</f>
        <v>0.39658266596672326</v>
      </c>
      <c r="Q7" s="104">
        <v>3</v>
      </c>
    </row>
    <row r="8" spans="1:17" x14ac:dyDescent="0.3">
      <c r="A8" s="50">
        <v>17.850000000000001</v>
      </c>
      <c r="B8" s="51">
        <f t="shared" si="0"/>
        <v>1.3258799999999999</v>
      </c>
      <c r="C8" s="52">
        <v>14.7</v>
      </c>
      <c r="D8" s="52">
        <v>6.0299999999999999E-2</v>
      </c>
      <c r="E8" s="51">
        <f t="shared" si="1"/>
        <v>415.76850000000002</v>
      </c>
      <c r="F8" s="53">
        <v>6743000000</v>
      </c>
      <c r="G8" s="54">
        <f t="shared" si="2"/>
        <v>19352410</v>
      </c>
      <c r="H8" s="53">
        <v>33540000</v>
      </c>
      <c r="I8" s="54">
        <f t="shared" si="3"/>
        <v>149185920</v>
      </c>
      <c r="J8" s="55">
        <f t="shared" si="4"/>
        <v>0.39658266596672326</v>
      </c>
      <c r="K8" s="11"/>
      <c r="L8" s="3"/>
      <c r="P8" s="99"/>
    </row>
    <row r="9" spans="1:17" x14ac:dyDescent="0.3">
      <c r="A9" s="50">
        <v>19.350000000000001</v>
      </c>
      <c r="B9" s="51">
        <f t="shared" si="0"/>
        <v>1.36398</v>
      </c>
      <c r="C9" s="52">
        <v>14.7</v>
      </c>
      <c r="D9" s="52">
        <v>6.0299999999999999E-2</v>
      </c>
      <c r="E9" s="51">
        <f t="shared" si="1"/>
        <v>415.76850000000002</v>
      </c>
      <c r="F9" s="53">
        <v>6743000000</v>
      </c>
      <c r="G9" s="54">
        <f t="shared" si="2"/>
        <v>19352410</v>
      </c>
      <c r="H9" s="53">
        <v>33540000</v>
      </c>
      <c r="I9" s="54">
        <f t="shared" si="3"/>
        <v>149185920</v>
      </c>
      <c r="J9" s="55">
        <f t="shared" si="4"/>
        <v>0.39658266596672326</v>
      </c>
      <c r="K9" s="77">
        <f>B9-B8</f>
        <v>3.8100000000000023E-2</v>
      </c>
      <c r="L9" s="78">
        <f>C9</f>
        <v>14.7</v>
      </c>
      <c r="M9" s="78">
        <f>D9</f>
        <v>6.0299999999999999E-2</v>
      </c>
      <c r="N9" s="78">
        <f>F9</f>
        <v>6743000000</v>
      </c>
      <c r="O9" s="78">
        <f>H9</f>
        <v>33540000</v>
      </c>
      <c r="P9" s="101">
        <f>J9</f>
        <v>0.39658266596672326</v>
      </c>
      <c r="Q9" s="104">
        <v>4</v>
      </c>
    </row>
    <row r="10" spans="1:17" x14ac:dyDescent="0.3">
      <c r="A10" s="32">
        <v>19.350000000000001</v>
      </c>
      <c r="B10" s="33">
        <f t="shared" si="0"/>
        <v>1.36398</v>
      </c>
      <c r="C10" s="34">
        <v>13.59</v>
      </c>
      <c r="D10" s="34">
        <v>0.13094</v>
      </c>
      <c r="E10" s="33">
        <f t="shared" si="1"/>
        <v>902.83130000000006</v>
      </c>
      <c r="F10" s="35">
        <v>6743000000</v>
      </c>
      <c r="G10" s="36">
        <f t="shared" si="2"/>
        <v>19352410</v>
      </c>
      <c r="H10" s="35">
        <v>59340000</v>
      </c>
      <c r="I10" s="36">
        <f t="shared" si="3"/>
        <v>263944320.00000003</v>
      </c>
      <c r="J10" s="37">
        <f t="shared" si="4"/>
        <v>0.25876603821301125</v>
      </c>
      <c r="P10" s="99"/>
    </row>
    <row r="11" spans="1:17" x14ac:dyDescent="0.3">
      <c r="A11" s="32">
        <v>20.85</v>
      </c>
      <c r="B11" s="33">
        <f t="shared" si="0"/>
        <v>1.40208</v>
      </c>
      <c r="C11" s="34">
        <v>13.59</v>
      </c>
      <c r="D11" s="34">
        <v>0.13094</v>
      </c>
      <c r="E11" s="33">
        <f t="shared" si="1"/>
        <v>902.83130000000006</v>
      </c>
      <c r="F11" s="35">
        <v>6743000000</v>
      </c>
      <c r="G11" s="36">
        <f t="shared" si="2"/>
        <v>19352410</v>
      </c>
      <c r="H11" s="35">
        <v>59340000</v>
      </c>
      <c r="I11" s="36">
        <f t="shared" si="3"/>
        <v>263944320.00000003</v>
      </c>
      <c r="J11" s="37">
        <f t="shared" si="4"/>
        <v>0.25876603821301125</v>
      </c>
      <c r="K11" s="70">
        <f>B11-B10</f>
        <v>3.8100000000000023E-2</v>
      </c>
      <c r="L11" s="71">
        <f>C11</f>
        <v>13.59</v>
      </c>
      <c r="M11" s="71">
        <f>D11</f>
        <v>0.13094</v>
      </c>
      <c r="N11" s="71">
        <f>F11</f>
        <v>6743000000</v>
      </c>
      <c r="O11" s="71">
        <f>H11</f>
        <v>59340000</v>
      </c>
      <c r="P11" s="97">
        <f>J11</f>
        <v>0.25876603821301125</v>
      </c>
      <c r="Q11" s="104">
        <v>5</v>
      </c>
    </row>
    <row r="12" spans="1:17" x14ac:dyDescent="0.3">
      <c r="A12" s="38">
        <v>20.85</v>
      </c>
      <c r="B12" s="39">
        <f t="shared" si="0"/>
        <v>1.40208</v>
      </c>
      <c r="C12" s="40">
        <v>13.59</v>
      </c>
      <c r="D12" s="40">
        <v>0.13094</v>
      </c>
      <c r="E12" s="39">
        <f t="shared" si="1"/>
        <v>902.83130000000006</v>
      </c>
      <c r="F12" s="41">
        <v>34590000000</v>
      </c>
      <c r="G12" s="42">
        <f t="shared" si="2"/>
        <v>99273300</v>
      </c>
      <c r="H12" s="41">
        <v>59340000</v>
      </c>
      <c r="I12" s="42">
        <f t="shared" si="3"/>
        <v>263944320.00000003</v>
      </c>
      <c r="J12" s="43">
        <f t="shared" si="4"/>
        <v>0.25876603821301125</v>
      </c>
      <c r="P12" s="99"/>
    </row>
    <row r="13" spans="1:17" x14ac:dyDescent="0.3">
      <c r="A13" s="38">
        <v>71.650000000000006</v>
      </c>
      <c r="B13" s="39">
        <f t="shared" si="0"/>
        <v>2.6924000000000001</v>
      </c>
      <c r="C13" s="40">
        <v>13.59</v>
      </c>
      <c r="D13" s="40">
        <v>0.13094</v>
      </c>
      <c r="E13" s="39">
        <f t="shared" si="1"/>
        <v>902.83130000000006</v>
      </c>
      <c r="F13" s="41">
        <v>34590000000</v>
      </c>
      <c r="G13" s="42">
        <f t="shared" si="2"/>
        <v>99273300</v>
      </c>
      <c r="H13" s="41">
        <v>59340000</v>
      </c>
      <c r="I13" s="42">
        <f t="shared" si="3"/>
        <v>263944320.00000003</v>
      </c>
      <c r="J13" s="43">
        <f t="shared" si="4"/>
        <v>0.25876603821301125</v>
      </c>
      <c r="K13" s="72">
        <f>B13-B12</f>
        <v>1.2903200000000001</v>
      </c>
      <c r="L13" s="73">
        <f>C13</f>
        <v>13.59</v>
      </c>
      <c r="M13" s="73">
        <f>D13</f>
        <v>0.13094</v>
      </c>
      <c r="N13" s="73">
        <f>F13</f>
        <v>34590000000</v>
      </c>
      <c r="O13" s="73">
        <f>H13</f>
        <v>59340000</v>
      </c>
      <c r="P13" s="73">
        <f>J13</f>
        <v>0.25876603821301125</v>
      </c>
      <c r="Q13" s="104">
        <v>6</v>
      </c>
    </row>
    <row r="14" spans="1:17" x14ac:dyDescent="0.3">
      <c r="A14" s="44">
        <v>71.650000000000006</v>
      </c>
      <c r="B14" s="45">
        <f t="shared" si="0"/>
        <v>2.6924000000000001</v>
      </c>
      <c r="C14" s="46">
        <v>6.61</v>
      </c>
      <c r="D14" s="46">
        <v>0.1135</v>
      </c>
      <c r="E14" s="45">
        <f t="shared" si="1"/>
        <v>782.58249999999998</v>
      </c>
      <c r="F14" s="47">
        <v>34590000000</v>
      </c>
      <c r="G14" s="48">
        <f t="shared" si="2"/>
        <v>99273300</v>
      </c>
      <c r="H14" s="47">
        <v>59340000</v>
      </c>
      <c r="I14" s="48">
        <f t="shared" si="3"/>
        <v>263944320.00000003</v>
      </c>
      <c r="J14" s="49">
        <f t="shared" si="4"/>
        <v>0.19383692678388714</v>
      </c>
      <c r="P14" s="99"/>
    </row>
    <row r="15" spans="1:17" x14ac:dyDescent="0.3">
      <c r="A15" s="44">
        <v>204.85</v>
      </c>
      <c r="B15" s="45">
        <f t="shared" si="0"/>
        <v>6.0756799999999993</v>
      </c>
      <c r="C15" s="46">
        <v>6.61</v>
      </c>
      <c r="D15" s="46">
        <v>0.1135</v>
      </c>
      <c r="E15" s="45">
        <f t="shared" si="1"/>
        <v>782.58249999999998</v>
      </c>
      <c r="F15" s="47">
        <v>34590000000</v>
      </c>
      <c r="G15" s="48">
        <f t="shared" si="2"/>
        <v>99273300</v>
      </c>
      <c r="H15" s="47">
        <v>59340000</v>
      </c>
      <c r="I15" s="48">
        <f t="shared" si="3"/>
        <v>263944320.00000003</v>
      </c>
      <c r="J15" s="49">
        <f t="shared" si="4"/>
        <v>0.19383692678388714</v>
      </c>
      <c r="K15" s="77">
        <f>B15-B14</f>
        <v>3.3832799999999992</v>
      </c>
      <c r="L15" s="78">
        <f>C15</f>
        <v>6.61</v>
      </c>
      <c r="M15" s="78">
        <f>D15</f>
        <v>0.1135</v>
      </c>
      <c r="N15" s="78">
        <f>F15</f>
        <v>34590000000</v>
      </c>
      <c r="O15" s="78">
        <f>H15</f>
        <v>59340000</v>
      </c>
      <c r="P15" s="78">
        <f>J15</f>
        <v>0.19383692678388714</v>
      </c>
      <c r="Q15" s="104">
        <v>7</v>
      </c>
    </row>
    <row r="16" spans="1:17" x14ac:dyDescent="0.3">
      <c r="A16" s="50">
        <v>204.85</v>
      </c>
      <c r="B16" s="51">
        <f t="shared" si="0"/>
        <v>6.0756799999999993</v>
      </c>
      <c r="C16" s="52">
        <v>6.61</v>
      </c>
      <c r="D16" s="52">
        <v>0.1135</v>
      </c>
      <c r="E16" s="51">
        <f t="shared" si="1"/>
        <v>782.58249999999998</v>
      </c>
      <c r="F16" s="53">
        <v>8352000000</v>
      </c>
      <c r="G16" s="54">
        <f t="shared" si="2"/>
        <v>23970240</v>
      </c>
      <c r="H16" s="53">
        <v>59340000</v>
      </c>
      <c r="I16" s="54">
        <f t="shared" si="3"/>
        <v>263944320.00000003</v>
      </c>
      <c r="J16" s="55">
        <f t="shared" si="4"/>
        <v>0.19383692678388714</v>
      </c>
      <c r="K16" s="11"/>
      <c r="L16" s="11"/>
      <c r="M16" s="11"/>
      <c r="N16" s="11"/>
      <c r="O16" s="11"/>
      <c r="P16" s="102"/>
    </row>
    <row r="17" spans="1:18" x14ac:dyDescent="0.3">
      <c r="A17" s="50">
        <v>206.35</v>
      </c>
      <c r="B17" s="51">
        <f t="shared" si="0"/>
        <v>6.1137800000000002</v>
      </c>
      <c r="C17" s="52">
        <v>6.61</v>
      </c>
      <c r="D17" s="52">
        <v>0.1135</v>
      </c>
      <c r="E17" s="51">
        <f t="shared" si="1"/>
        <v>782.58249999999998</v>
      </c>
      <c r="F17" s="53">
        <v>8350000000</v>
      </c>
      <c r="G17" s="54">
        <f t="shared" si="2"/>
        <v>23964500</v>
      </c>
      <c r="H17" s="53">
        <v>59340000</v>
      </c>
      <c r="I17" s="54">
        <f t="shared" si="3"/>
        <v>263944320.00000003</v>
      </c>
      <c r="J17" s="55">
        <f t="shared" si="4"/>
        <v>0.19383692678388714</v>
      </c>
      <c r="K17" s="79">
        <f>B17-B16</f>
        <v>3.8100000000000911E-2</v>
      </c>
      <c r="L17" s="80">
        <f>C17</f>
        <v>6.61</v>
      </c>
      <c r="M17" s="80">
        <f>D17</f>
        <v>0.1135</v>
      </c>
      <c r="N17" s="80">
        <f>F17</f>
        <v>8350000000</v>
      </c>
      <c r="O17" s="80">
        <f>H17</f>
        <v>59340000</v>
      </c>
      <c r="P17" s="80">
        <f>J17</f>
        <v>0.19383692678388714</v>
      </c>
      <c r="Q17" s="104">
        <v>8</v>
      </c>
    </row>
    <row r="18" spans="1:18" x14ac:dyDescent="0.3">
      <c r="A18" s="32">
        <v>206.35</v>
      </c>
      <c r="B18" s="33">
        <f t="shared" si="0"/>
        <v>6.1137800000000002</v>
      </c>
      <c r="C18" s="34">
        <v>1.5</v>
      </c>
      <c r="D18" s="34">
        <v>8.9499999999999996E-3</v>
      </c>
      <c r="E18" s="33">
        <f t="shared" si="1"/>
        <v>61.710249999999995</v>
      </c>
      <c r="F18" s="35">
        <v>8352000000</v>
      </c>
      <c r="G18" s="36">
        <f t="shared" si="2"/>
        <v>23970240</v>
      </c>
      <c r="H18" s="35">
        <v>209000000</v>
      </c>
      <c r="I18" s="36">
        <f t="shared" si="3"/>
        <v>929632000.00000012</v>
      </c>
      <c r="J18" s="37">
        <f t="shared" si="4"/>
        <v>0.32882727122560257</v>
      </c>
      <c r="K18" s="11"/>
      <c r="L18" s="11"/>
      <c r="M18" s="11"/>
      <c r="N18" s="11"/>
      <c r="O18" s="11"/>
      <c r="P18" s="102"/>
    </row>
    <row r="19" spans="1:18" x14ac:dyDescent="0.3">
      <c r="A19" s="32">
        <v>207.85</v>
      </c>
      <c r="B19" s="33">
        <f t="shared" si="0"/>
        <v>6.1518799999999993</v>
      </c>
      <c r="C19" s="34">
        <v>1.5</v>
      </c>
      <c r="D19" s="34">
        <v>8.9499999999999996E-3</v>
      </c>
      <c r="E19" s="33">
        <f t="shared" si="1"/>
        <v>61.710249999999995</v>
      </c>
      <c r="F19" s="35">
        <v>8352000000</v>
      </c>
      <c r="G19" s="36">
        <f t="shared" si="2"/>
        <v>23970240</v>
      </c>
      <c r="H19" s="35">
        <v>209000000</v>
      </c>
      <c r="I19" s="36">
        <f t="shared" si="3"/>
        <v>929632000.00000012</v>
      </c>
      <c r="J19" s="37">
        <f t="shared" si="4"/>
        <v>0.32882727122560257</v>
      </c>
      <c r="K19" s="70">
        <f>B19-B18</f>
        <v>3.8099999999999135E-2</v>
      </c>
      <c r="L19" s="71">
        <f>C19</f>
        <v>1.5</v>
      </c>
      <c r="M19" s="71">
        <f>D19</f>
        <v>8.9499999999999996E-3</v>
      </c>
      <c r="N19" s="71">
        <f>F19</f>
        <v>8352000000</v>
      </c>
      <c r="O19" s="71">
        <f>H19</f>
        <v>209000000</v>
      </c>
      <c r="P19" s="71">
        <f>J19</f>
        <v>0.32882727122560257</v>
      </c>
      <c r="Q19" s="104">
        <v>9</v>
      </c>
    </row>
    <row r="20" spans="1:18" x14ac:dyDescent="0.3">
      <c r="A20" s="38">
        <v>207.85</v>
      </c>
      <c r="B20" s="39">
        <f t="shared" si="0"/>
        <v>6.1518799999999993</v>
      </c>
      <c r="C20" s="40">
        <v>1.5</v>
      </c>
      <c r="D20" s="40">
        <v>8.9499999999999996E-3</v>
      </c>
      <c r="E20" s="39">
        <f t="shared" si="1"/>
        <v>61.710249999999995</v>
      </c>
      <c r="F20" s="41">
        <v>94920000000</v>
      </c>
      <c r="G20" s="42">
        <f t="shared" si="2"/>
        <v>272420400</v>
      </c>
      <c r="H20" s="41">
        <v>209000000</v>
      </c>
      <c r="I20" s="42">
        <f t="shared" si="3"/>
        <v>929632000.00000012</v>
      </c>
      <c r="J20" s="43">
        <f t="shared" si="4"/>
        <v>0.32882727122560257</v>
      </c>
      <c r="K20" s="11"/>
      <c r="L20" s="11"/>
      <c r="M20" s="11"/>
      <c r="N20" s="11"/>
      <c r="O20" s="11"/>
      <c r="P20" s="102"/>
    </row>
    <row r="21" spans="1:18" x14ac:dyDescent="0.3">
      <c r="A21" s="38">
        <v>209.95</v>
      </c>
      <c r="B21" s="39">
        <f t="shared" si="0"/>
        <v>6.2052199999999997</v>
      </c>
      <c r="C21" s="40">
        <v>1.5</v>
      </c>
      <c r="D21" s="40">
        <v>8.9499999999999996E-3</v>
      </c>
      <c r="E21" s="39">
        <f t="shared" si="1"/>
        <v>61.710249999999995</v>
      </c>
      <c r="F21" s="41">
        <v>94920000000</v>
      </c>
      <c r="G21" s="42">
        <f t="shared" si="2"/>
        <v>272420400</v>
      </c>
      <c r="H21" s="41">
        <v>209000000</v>
      </c>
      <c r="I21" s="42">
        <f t="shared" si="3"/>
        <v>929632000.00000012</v>
      </c>
      <c r="J21" s="43">
        <f t="shared" si="4"/>
        <v>0.32882727122560257</v>
      </c>
      <c r="K21" s="72">
        <f>B21-B20</f>
        <v>5.3340000000000387E-2</v>
      </c>
      <c r="L21" s="73">
        <f>C21</f>
        <v>1.5</v>
      </c>
      <c r="M21" s="73">
        <f>D21</f>
        <v>8.9499999999999996E-3</v>
      </c>
      <c r="N21" s="73">
        <f>F21</f>
        <v>94920000000</v>
      </c>
      <c r="O21" s="73">
        <f>H21</f>
        <v>209000000</v>
      </c>
      <c r="P21" s="73">
        <f>J21</f>
        <v>0.32882727122560257</v>
      </c>
      <c r="Q21" s="104">
        <v>10</v>
      </c>
    </row>
    <row r="22" spans="1:18" x14ac:dyDescent="0.3">
      <c r="A22" s="44">
        <v>209.95</v>
      </c>
      <c r="B22" s="45">
        <f t="shared" si="0"/>
        <v>6.2052199999999997</v>
      </c>
      <c r="C22" s="46">
        <v>1.5</v>
      </c>
      <c r="D22" s="46">
        <v>8.9499999999999996E-3</v>
      </c>
      <c r="E22" s="45">
        <f t="shared" si="1"/>
        <v>61.710249999999995</v>
      </c>
      <c r="F22" s="47">
        <v>6914000000</v>
      </c>
      <c r="G22" s="48">
        <f t="shared" si="2"/>
        <v>19843180</v>
      </c>
      <c r="H22" s="47">
        <v>209000000</v>
      </c>
      <c r="I22" s="48">
        <f t="shared" si="3"/>
        <v>929632000.00000012</v>
      </c>
      <c r="J22" s="49">
        <f t="shared" si="4"/>
        <v>0.32882727122560257</v>
      </c>
      <c r="K22" s="11"/>
      <c r="L22" s="11"/>
      <c r="M22" s="11"/>
      <c r="N22" s="11"/>
      <c r="O22" s="11"/>
      <c r="P22" s="102"/>
    </row>
    <row r="23" spans="1:18" x14ac:dyDescent="0.3">
      <c r="A23" s="44">
        <v>211.45</v>
      </c>
      <c r="B23" s="45">
        <f t="shared" si="0"/>
        <v>6.2433199999999989</v>
      </c>
      <c r="C23" s="46">
        <v>1.5</v>
      </c>
      <c r="D23" s="46">
        <v>8.9499999999999996E-3</v>
      </c>
      <c r="E23" s="45">
        <f t="shared" si="1"/>
        <v>61.710249999999995</v>
      </c>
      <c r="F23" s="47">
        <v>6914000000</v>
      </c>
      <c r="G23" s="48">
        <f t="shared" si="2"/>
        <v>19843180</v>
      </c>
      <c r="H23" s="47">
        <v>209000000</v>
      </c>
      <c r="I23" s="48">
        <f t="shared" si="3"/>
        <v>929632000.00000012</v>
      </c>
      <c r="J23" s="49">
        <f t="shared" si="4"/>
        <v>0.32882727122560257</v>
      </c>
      <c r="K23" s="77">
        <f>B23-B22</f>
        <v>3.8099999999999135E-2</v>
      </c>
      <c r="L23" s="78">
        <f>C23</f>
        <v>1.5</v>
      </c>
      <c r="M23" s="78">
        <f>D23</f>
        <v>8.9499999999999996E-3</v>
      </c>
      <c r="N23" s="78">
        <f>F23</f>
        <v>6914000000</v>
      </c>
      <c r="O23" s="78">
        <f>H23</f>
        <v>209000000</v>
      </c>
      <c r="P23" s="78">
        <f>J23</f>
        <v>0.32882727122560257</v>
      </c>
      <c r="Q23" s="104">
        <v>11</v>
      </c>
    </row>
    <row r="24" spans="1:18" x14ac:dyDescent="0.3">
      <c r="A24" s="50">
        <v>211.45</v>
      </c>
      <c r="B24" s="51">
        <f t="shared" si="0"/>
        <v>6.2433199999999989</v>
      </c>
      <c r="C24" s="52">
        <v>0.35</v>
      </c>
      <c r="D24" s="52">
        <v>8.9499999999999996E-3</v>
      </c>
      <c r="E24" s="51">
        <f t="shared" si="1"/>
        <v>61.710249999999995</v>
      </c>
      <c r="F24" s="53">
        <v>6914000000</v>
      </c>
      <c r="G24" s="54">
        <f t="shared" si="2"/>
        <v>19843180</v>
      </c>
      <c r="H24" s="53">
        <v>26460000</v>
      </c>
      <c r="I24" s="54">
        <f t="shared" si="3"/>
        <v>117694080.00000001</v>
      </c>
      <c r="J24" s="55">
        <f t="shared" si="4"/>
        <v>0.15883866239172079</v>
      </c>
      <c r="K24" s="69"/>
      <c r="L24" s="11"/>
      <c r="M24" s="11"/>
      <c r="N24" s="11"/>
      <c r="O24" s="11"/>
      <c r="P24" s="102"/>
    </row>
    <row r="25" spans="1:18" x14ac:dyDescent="0.3">
      <c r="A25" s="50">
        <v>212.95</v>
      </c>
      <c r="B25" s="51">
        <f t="shared" si="0"/>
        <v>6.2814199999999998</v>
      </c>
      <c r="C25" s="52">
        <v>0.34</v>
      </c>
      <c r="D25" s="52">
        <v>8.9499999999999996E-3</v>
      </c>
      <c r="E25" s="51">
        <f t="shared" si="1"/>
        <v>61.710249999999995</v>
      </c>
      <c r="F25" s="53">
        <v>6914000000</v>
      </c>
      <c r="G25" s="54">
        <f t="shared" si="2"/>
        <v>19843180</v>
      </c>
      <c r="H25" s="53">
        <v>26000000</v>
      </c>
      <c r="I25" s="54">
        <f t="shared" si="3"/>
        <v>115648000.00000001</v>
      </c>
      <c r="J25" s="55">
        <f t="shared" si="4"/>
        <v>0.15655309485404587</v>
      </c>
      <c r="K25" s="79">
        <f>B25-B24</f>
        <v>3.8100000000000911E-2</v>
      </c>
      <c r="L25" s="81">
        <f>(C25+C24)/2</f>
        <v>0.34499999999999997</v>
      </c>
      <c r="M25" s="80">
        <f>D25</f>
        <v>8.9499999999999996E-3</v>
      </c>
      <c r="N25" s="80">
        <f>F25</f>
        <v>6914000000</v>
      </c>
      <c r="O25" s="81">
        <f>(H25+H24)/2</f>
        <v>26230000</v>
      </c>
      <c r="P25" s="78">
        <f>J25</f>
        <v>0.15655309485404587</v>
      </c>
      <c r="Q25" s="104">
        <v>12</v>
      </c>
    </row>
    <row r="26" spans="1:18" x14ac:dyDescent="0.3">
      <c r="A26" s="32">
        <v>212.95</v>
      </c>
      <c r="B26" s="33">
        <f t="shared" si="0"/>
        <v>6.2814199999999998</v>
      </c>
      <c r="C26" s="34">
        <v>0.34</v>
      </c>
      <c r="D26" s="34">
        <v>8.9499999999999996E-3</v>
      </c>
      <c r="E26" s="33">
        <f t="shared" si="1"/>
        <v>61.710249999999995</v>
      </c>
      <c r="F26" s="35">
        <v>13900000000</v>
      </c>
      <c r="G26" s="36">
        <f t="shared" si="2"/>
        <v>39893000</v>
      </c>
      <c r="H26" s="35">
        <v>26000000</v>
      </c>
      <c r="I26" s="36">
        <f t="shared" si="3"/>
        <v>115648000.00000001</v>
      </c>
      <c r="J26" s="37">
        <f t="shared" si="4"/>
        <v>0.15655309485404587</v>
      </c>
      <c r="K26" s="11"/>
      <c r="L26" s="11"/>
      <c r="M26" s="11"/>
      <c r="N26" s="11"/>
      <c r="O26" s="11"/>
      <c r="P26" s="102"/>
      <c r="R26" t="s">
        <v>31</v>
      </c>
    </row>
    <row r="27" spans="1:18" x14ac:dyDescent="0.3">
      <c r="A27" s="32">
        <v>217.95</v>
      </c>
      <c r="B27" s="33">
        <f t="shared" si="0"/>
        <v>6.4084199999999996</v>
      </c>
      <c r="C27" s="34">
        <v>0.31</v>
      </c>
      <c r="D27" s="34">
        <v>8.9499999999999996E-3</v>
      </c>
      <c r="E27" s="33">
        <f t="shared" si="1"/>
        <v>61.710249999999995</v>
      </c>
      <c r="F27" s="35">
        <v>10400000000</v>
      </c>
      <c r="G27" s="36">
        <f t="shared" si="2"/>
        <v>29848000</v>
      </c>
      <c r="H27" s="35">
        <v>21000000</v>
      </c>
      <c r="I27" s="36">
        <f t="shared" si="3"/>
        <v>93408000.000000015</v>
      </c>
      <c r="J27" s="37">
        <f t="shared" si="4"/>
        <v>0.14948686906329389</v>
      </c>
      <c r="K27" s="70">
        <f>B27-B26</f>
        <v>0.12699999999999978</v>
      </c>
      <c r="L27" s="82">
        <f>(C27+C26)/2</f>
        <v>0.32500000000000001</v>
      </c>
      <c r="M27" s="71">
        <f>D27</f>
        <v>8.9499999999999996E-3</v>
      </c>
      <c r="N27" s="82">
        <f>(F27+F26)/2</f>
        <v>12150000000</v>
      </c>
      <c r="O27" s="82">
        <f>(H27+H26)/2</f>
        <v>23500000</v>
      </c>
      <c r="P27" s="82">
        <f>(J27+J26)/2</f>
        <v>0.15301998195866989</v>
      </c>
      <c r="Q27" s="104">
        <v>13</v>
      </c>
    </row>
    <row r="28" spans="1:18" x14ac:dyDescent="0.3">
      <c r="A28" s="38">
        <v>222.95</v>
      </c>
      <c r="B28" s="39">
        <f t="shared" si="0"/>
        <v>6.5354199999999993</v>
      </c>
      <c r="C28" s="40">
        <v>0.2</v>
      </c>
      <c r="D28" s="40">
        <v>8.9499999999999996E-3</v>
      </c>
      <c r="E28" s="39">
        <f t="shared" si="1"/>
        <v>61.710249999999995</v>
      </c>
      <c r="F28" s="41">
        <v>8000000000</v>
      </c>
      <c r="G28" s="42">
        <f t="shared" si="2"/>
        <v>22960000</v>
      </c>
      <c r="H28" s="41">
        <v>17000000</v>
      </c>
      <c r="I28" s="42">
        <f t="shared" si="3"/>
        <v>75616000</v>
      </c>
      <c r="J28" s="43">
        <f t="shared" si="4"/>
        <v>0.12007074264875461</v>
      </c>
      <c r="K28" s="83">
        <f>B28-B27</f>
        <v>0.12699999999999978</v>
      </c>
      <c r="L28" s="84">
        <f>(C28+C27)/2</f>
        <v>0.255</v>
      </c>
      <c r="M28" s="85">
        <f>D28</f>
        <v>8.9499999999999996E-3</v>
      </c>
      <c r="N28" s="84">
        <f>(F28+F27)/2</f>
        <v>9200000000</v>
      </c>
      <c r="O28" s="84">
        <f>(H27+H28)/2</f>
        <v>19000000</v>
      </c>
      <c r="P28" s="84">
        <f>(J27+J28)/2</f>
        <v>0.13477880585602425</v>
      </c>
      <c r="Q28" s="104">
        <v>14</v>
      </c>
    </row>
    <row r="29" spans="1:18" x14ac:dyDescent="0.3">
      <c r="A29" s="44">
        <v>227.95</v>
      </c>
      <c r="B29" s="45">
        <f t="shared" si="0"/>
        <v>6.6624199999999991</v>
      </c>
      <c r="C29" s="46">
        <v>0.12</v>
      </c>
      <c r="D29" s="46">
        <v>8.9499999999999996E-3</v>
      </c>
      <c r="E29" s="45">
        <f t="shared" si="1"/>
        <v>61.710249999999995</v>
      </c>
      <c r="F29" s="47">
        <v>6000000000</v>
      </c>
      <c r="G29" s="48">
        <f t="shared" si="2"/>
        <v>17220000</v>
      </c>
      <c r="H29" s="47">
        <v>14800000</v>
      </c>
      <c r="I29" s="48">
        <f t="shared" si="3"/>
        <v>65830400.000000007</v>
      </c>
      <c r="J29" s="49">
        <f t="shared" si="4"/>
        <v>9.3006397329076645E-2</v>
      </c>
      <c r="K29" s="74">
        <f>B29-B28</f>
        <v>0.12699999999999978</v>
      </c>
      <c r="L29" s="76">
        <f>(C29+C28)/2</f>
        <v>0.16</v>
      </c>
      <c r="M29" s="75">
        <f>D29</f>
        <v>8.9499999999999996E-3</v>
      </c>
      <c r="N29" s="76">
        <f>(F29+F28)/2</f>
        <v>7000000000</v>
      </c>
      <c r="O29" s="76">
        <f>(H29+H28)/2</f>
        <v>15900000</v>
      </c>
      <c r="P29" s="76">
        <f>(J29+J28)/2</f>
        <v>0.10653856998891563</v>
      </c>
      <c r="Q29" s="104">
        <v>15</v>
      </c>
    </row>
    <row r="30" spans="1:18" x14ac:dyDescent="0.3">
      <c r="A30" s="32">
        <v>232.95</v>
      </c>
      <c r="B30" s="33">
        <f t="shared" si="0"/>
        <v>6.7894199999999998</v>
      </c>
      <c r="C30" s="34">
        <v>0.05</v>
      </c>
      <c r="D30" s="34">
        <v>8.9499999999999996E-3</v>
      </c>
      <c r="E30" s="33">
        <f t="shared" si="1"/>
        <v>61.710249999999995</v>
      </c>
      <c r="F30" s="35">
        <v>3200000000</v>
      </c>
      <c r="G30" s="36">
        <f t="shared" si="2"/>
        <v>9184000</v>
      </c>
      <c r="H30" s="35">
        <v>13600000</v>
      </c>
      <c r="I30" s="36">
        <f t="shared" si="3"/>
        <v>60492800.000000007</v>
      </c>
      <c r="J30" s="37">
        <f t="shared" si="4"/>
        <v>6.0035371324377307E-2</v>
      </c>
      <c r="K30" s="86">
        <f>B30-B29</f>
        <v>0.12700000000000067</v>
      </c>
      <c r="L30" s="88">
        <f>(C30+C29)/2</f>
        <v>8.4999999999999992E-2</v>
      </c>
      <c r="M30" s="87">
        <f>D30</f>
        <v>8.9499999999999996E-3</v>
      </c>
      <c r="N30" s="88">
        <f>F30</f>
        <v>3200000000</v>
      </c>
      <c r="O30" s="88">
        <f>H30</f>
        <v>13600000</v>
      </c>
      <c r="P30" s="88">
        <f>J30</f>
        <v>6.0035371324377307E-2</v>
      </c>
      <c r="Q30" s="104">
        <v>16</v>
      </c>
    </row>
    <row r="31" spans="1:18" x14ac:dyDescent="0.3">
      <c r="A31" s="38">
        <v>236.35</v>
      </c>
      <c r="B31" s="39">
        <f t="shared" si="0"/>
        <v>6.8757799999999998</v>
      </c>
      <c r="C31" s="40">
        <v>4.7E-2</v>
      </c>
      <c r="D31" s="40">
        <v>8.9499999999999996E-3</v>
      </c>
      <c r="E31" s="39">
        <f t="shared" si="1"/>
        <v>61.710249999999995</v>
      </c>
      <c r="F31" s="41">
        <v>2100000000</v>
      </c>
      <c r="G31" s="42">
        <f t="shared" si="2"/>
        <v>6027000</v>
      </c>
      <c r="H31" s="41">
        <v>13100000</v>
      </c>
      <c r="I31" s="42">
        <f t="shared" si="3"/>
        <v>58268800.000000007</v>
      </c>
      <c r="J31" s="43">
        <f t="shared" si="4"/>
        <v>5.8206452060338754E-2</v>
      </c>
      <c r="P31" s="99"/>
    </row>
    <row r="32" spans="1:18" ht="15" thickBot="1" x14ac:dyDescent="0.35">
      <c r="A32" s="38">
        <v>236.35</v>
      </c>
      <c r="B32" s="39">
        <f t="shared" si="0"/>
        <v>6.8757799999999998</v>
      </c>
      <c r="C32" s="40">
        <v>4.7E-2</v>
      </c>
      <c r="D32" s="40">
        <v>8.9499999999999996E-3</v>
      </c>
      <c r="E32" s="39">
        <f t="shared" si="1"/>
        <v>61.710249999999995</v>
      </c>
      <c r="F32" s="41">
        <v>1403000000</v>
      </c>
      <c r="G32" s="42">
        <f t="shared" si="2"/>
        <v>4026610</v>
      </c>
      <c r="H32" s="41">
        <v>13100000</v>
      </c>
      <c r="I32" s="42">
        <f t="shared" si="3"/>
        <v>58268800.000000007</v>
      </c>
      <c r="J32" s="43">
        <f t="shared" si="4"/>
        <v>5.8206452060338754E-2</v>
      </c>
      <c r="K32" s="72">
        <f>B32-B30</f>
        <v>8.6359999999999992E-2</v>
      </c>
      <c r="L32" s="73">
        <f>C32</f>
        <v>4.7E-2</v>
      </c>
      <c r="M32" s="73">
        <f>D32</f>
        <v>8.9499999999999996E-3</v>
      </c>
      <c r="N32" s="95">
        <f>(F32+F31)/2</f>
        <v>1751500000</v>
      </c>
      <c r="O32" s="73">
        <f>H32</f>
        <v>13100000</v>
      </c>
      <c r="P32" s="73">
        <f>J32</f>
        <v>5.8206452060338754E-2</v>
      </c>
      <c r="Q32" s="104">
        <v>17</v>
      </c>
    </row>
    <row r="33" spans="1:18" ht="15" thickBot="1" x14ac:dyDescent="0.35">
      <c r="A33" s="89">
        <v>257.85000000000002</v>
      </c>
      <c r="B33" s="90">
        <f t="shared" si="0"/>
        <v>7.4218800000000007</v>
      </c>
      <c r="C33" s="91">
        <v>1.2</v>
      </c>
      <c r="D33" s="91">
        <v>1.47E-2</v>
      </c>
      <c r="E33" s="90">
        <f t="shared" si="1"/>
        <v>101.3565</v>
      </c>
      <c r="F33" s="92">
        <v>3361000000</v>
      </c>
      <c r="G33" s="93">
        <f t="shared" si="2"/>
        <v>9646070</v>
      </c>
      <c r="H33" s="92">
        <v>61750000</v>
      </c>
      <c r="I33" s="93">
        <f t="shared" si="3"/>
        <v>274664000</v>
      </c>
      <c r="J33" s="94">
        <f t="shared" si="4"/>
        <v>0.22949100733793382</v>
      </c>
      <c r="K33" s="96">
        <f>B33-B32</f>
        <v>0.54610000000000092</v>
      </c>
      <c r="L33" s="76">
        <f>(C33+C32)/2</f>
        <v>0.62349999999999994</v>
      </c>
      <c r="M33" s="76">
        <f>(D33+D32)/2</f>
        <v>1.1824999999999999E-2</v>
      </c>
      <c r="N33" s="75">
        <f>F33</f>
        <v>3361000000</v>
      </c>
      <c r="O33" s="75">
        <f>H33</f>
        <v>61750000</v>
      </c>
      <c r="P33" s="75">
        <f>J33</f>
        <v>0.22949100733793382</v>
      </c>
      <c r="Q33" s="104">
        <v>18</v>
      </c>
    </row>
    <row r="34" spans="1:18" x14ac:dyDescent="0.3">
      <c r="A34" s="32">
        <v>257.85000000000002</v>
      </c>
      <c r="B34" s="33">
        <f t="shared" si="0"/>
        <v>7.4218800000000007</v>
      </c>
      <c r="C34" s="34">
        <v>1.2</v>
      </c>
      <c r="D34" s="34">
        <v>3.6729999999999999E-2</v>
      </c>
      <c r="E34" s="33">
        <f t="shared" si="1"/>
        <v>253.25334999999998</v>
      </c>
      <c r="F34" s="35">
        <v>3361000000</v>
      </c>
      <c r="G34" s="36">
        <f t="shared" si="2"/>
        <v>9646070</v>
      </c>
      <c r="H34" s="35">
        <v>61750000</v>
      </c>
      <c r="I34" s="36">
        <f t="shared" si="3"/>
        <v>274664000</v>
      </c>
      <c r="J34" s="37">
        <f t="shared" si="4"/>
        <v>0.14518236792544359</v>
      </c>
      <c r="K34" s="3"/>
      <c r="L34" s="3"/>
      <c r="P34" s="99"/>
    </row>
    <row r="35" spans="1:18" x14ac:dyDescent="0.3">
      <c r="A35" s="32">
        <v>258.75</v>
      </c>
      <c r="B35" s="33">
        <f t="shared" si="0"/>
        <v>7.4447400000000004</v>
      </c>
      <c r="C35" s="34">
        <v>1.2</v>
      </c>
      <c r="D35" s="34">
        <v>3.6729999999999999E-2</v>
      </c>
      <c r="E35" s="33">
        <f t="shared" si="1"/>
        <v>253.25334999999998</v>
      </c>
      <c r="F35" s="35">
        <v>3361000000</v>
      </c>
      <c r="G35" s="36">
        <f t="shared" si="2"/>
        <v>9646070</v>
      </c>
      <c r="H35" s="35">
        <v>61750000</v>
      </c>
      <c r="I35" s="36">
        <f t="shared" si="3"/>
        <v>274664000</v>
      </c>
      <c r="J35" s="37">
        <f t="shared" ref="J35:J66" si="5">(((C35/D35)^0.5)*25.4)/1000</f>
        <v>0.14518236792544359</v>
      </c>
      <c r="K35" s="70">
        <f>B35-B34</f>
        <v>2.2859999999999658E-2</v>
      </c>
      <c r="L35" s="71">
        <f>C35</f>
        <v>1.2</v>
      </c>
      <c r="M35" s="71">
        <f>D35</f>
        <v>3.6729999999999999E-2</v>
      </c>
      <c r="N35" s="71">
        <f>F35</f>
        <v>3361000000</v>
      </c>
      <c r="O35" s="71">
        <f>J35</f>
        <v>0.14518236792544359</v>
      </c>
      <c r="P35" s="71">
        <f>J35</f>
        <v>0.14518236792544359</v>
      </c>
      <c r="Q35" s="104">
        <v>19</v>
      </c>
    </row>
    <row r="36" spans="1:18" x14ac:dyDescent="0.3">
      <c r="A36" s="44">
        <v>258.75</v>
      </c>
      <c r="B36" s="45">
        <f t="shared" si="0"/>
        <v>7.4447400000000004</v>
      </c>
      <c r="C36" s="46">
        <v>1.2</v>
      </c>
      <c r="D36" s="46">
        <v>3.6729999999999999E-2</v>
      </c>
      <c r="E36" s="45">
        <f t="shared" si="1"/>
        <v>253.25334999999998</v>
      </c>
      <c r="F36" s="47">
        <v>4910000000</v>
      </c>
      <c r="G36" s="48">
        <f t="shared" si="2"/>
        <v>14091700</v>
      </c>
      <c r="H36" s="47">
        <v>33690000</v>
      </c>
      <c r="I36" s="48">
        <f t="shared" si="3"/>
        <v>149853120</v>
      </c>
      <c r="J36" s="49">
        <f t="shared" si="5"/>
        <v>0.14518236792544359</v>
      </c>
      <c r="K36" s="3"/>
      <c r="L36" s="3"/>
      <c r="P36" s="99"/>
    </row>
    <row r="37" spans="1:18" x14ac:dyDescent="0.3">
      <c r="A37" s="44">
        <v>262.85000000000002</v>
      </c>
      <c r="B37" s="45">
        <f t="shared" si="0"/>
        <v>7.5488800000000005</v>
      </c>
      <c r="C37" s="46">
        <v>1.2</v>
      </c>
      <c r="D37" s="46">
        <v>3.6729999999999999E-2</v>
      </c>
      <c r="E37" s="45">
        <f t="shared" si="1"/>
        <v>253.25334999999998</v>
      </c>
      <c r="F37" s="47">
        <v>4910000000</v>
      </c>
      <c r="G37" s="48">
        <f t="shared" si="2"/>
        <v>14091700</v>
      </c>
      <c r="H37" s="47">
        <v>33690000</v>
      </c>
      <c r="I37" s="48">
        <f t="shared" si="3"/>
        <v>149853120</v>
      </c>
      <c r="J37" s="49">
        <f t="shared" si="5"/>
        <v>0.14518236792544359</v>
      </c>
      <c r="K37" s="77">
        <f>B37-B36</f>
        <v>0.10414000000000012</v>
      </c>
      <c r="L37" s="78">
        <f>C37</f>
        <v>1.2</v>
      </c>
      <c r="M37" s="78">
        <f t="shared" ref="M37" si="6">D37</f>
        <v>3.6729999999999999E-2</v>
      </c>
      <c r="N37" s="78">
        <f>F37</f>
        <v>4910000000</v>
      </c>
      <c r="O37" s="78">
        <f>H37</f>
        <v>33690000</v>
      </c>
      <c r="P37" s="78">
        <f>J37</f>
        <v>0.14518236792544359</v>
      </c>
      <c r="Q37" s="104">
        <v>20</v>
      </c>
    </row>
    <row r="38" spans="1:18" x14ac:dyDescent="0.3">
      <c r="A38" s="50">
        <v>262.85000000000002</v>
      </c>
      <c r="B38" s="51">
        <f t="shared" si="0"/>
        <v>7.5488800000000005</v>
      </c>
      <c r="C38" s="52">
        <v>0.38500000000000001</v>
      </c>
      <c r="D38" s="52">
        <v>2.6668000000000001E-2</v>
      </c>
      <c r="E38" s="51">
        <f t="shared" si="1"/>
        <v>183.87586000000002</v>
      </c>
      <c r="F38" s="53">
        <v>4910000000</v>
      </c>
      <c r="G38" s="54">
        <f t="shared" si="2"/>
        <v>14091700</v>
      </c>
      <c r="H38" s="53">
        <v>33690000</v>
      </c>
      <c r="I38" s="54">
        <f t="shared" si="3"/>
        <v>149853120</v>
      </c>
      <c r="J38" s="55">
        <f t="shared" si="5"/>
        <v>9.650923167454023E-2</v>
      </c>
      <c r="K38" s="3"/>
      <c r="L38" s="3"/>
      <c r="P38" s="99"/>
    </row>
    <row r="39" spans="1:18" x14ac:dyDescent="0.3">
      <c r="A39" s="50">
        <v>424.85</v>
      </c>
      <c r="B39" s="51">
        <f t="shared" si="0"/>
        <v>11.663679999999999</v>
      </c>
      <c r="C39" s="52">
        <v>0.38500000000000001</v>
      </c>
      <c r="D39" s="52">
        <v>2.6668000000000001E-2</v>
      </c>
      <c r="E39" s="51">
        <f t="shared" si="1"/>
        <v>183.87586000000002</v>
      </c>
      <c r="F39" s="53">
        <v>4910000000</v>
      </c>
      <c r="G39" s="54">
        <f t="shared" si="2"/>
        <v>14091700</v>
      </c>
      <c r="H39" s="53">
        <v>33690000</v>
      </c>
      <c r="I39" s="54">
        <f t="shared" si="3"/>
        <v>149853120</v>
      </c>
      <c r="J39" s="55">
        <f t="shared" si="5"/>
        <v>9.650923167454023E-2</v>
      </c>
      <c r="K39" s="79">
        <f>B39-B38</f>
        <v>4.1147999999999989</v>
      </c>
      <c r="L39" s="80">
        <f>C39</f>
        <v>0.38500000000000001</v>
      </c>
      <c r="M39" s="80">
        <f t="shared" ref="M39" si="7">D39</f>
        <v>2.6668000000000001E-2</v>
      </c>
      <c r="N39" s="80">
        <f>F39</f>
        <v>4910000000</v>
      </c>
      <c r="O39" s="80">
        <f>H39</f>
        <v>33690000</v>
      </c>
      <c r="P39" s="80">
        <f>J39</f>
        <v>9.650923167454023E-2</v>
      </c>
      <c r="Q39" s="104">
        <v>21</v>
      </c>
    </row>
    <row r="40" spans="1:18" x14ac:dyDescent="0.3">
      <c r="A40" s="32">
        <v>424.85</v>
      </c>
      <c r="B40" s="33">
        <f t="shared" si="0"/>
        <v>11.663679999999999</v>
      </c>
      <c r="C40" s="34">
        <v>0.38500000000000001</v>
      </c>
      <c r="D40" s="34">
        <v>2.6668000000000001E-2</v>
      </c>
      <c r="E40" s="33">
        <f t="shared" si="1"/>
        <v>183.87586000000002</v>
      </c>
      <c r="F40" s="35">
        <v>1665000000</v>
      </c>
      <c r="G40" s="36">
        <f t="shared" si="2"/>
        <v>4778550</v>
      </c>
      <c r="H40" s="35">
        <v>33690000</v>
      </c>
      <c r="I40" s="36">
        <f t="shared" si="3"/>
        <v>149853120</v>
      </c>
      <c r="J40" s="37">
        <f t="shared" si="5"/>
        <v>9.650923167454023E-2</v>
      </c>
      <c r="K40" s="3"/>
      <c r="L40" s="3"/>
      <c r="P40" s="99"/>
    </row>
    <row r="41" spans="1:18" x14ac:dyDescent="0.3">
      <c r="A41" s="32">
        <v>426.35</v>
      </c>
      <c r="B41" s="33">
        <f t="shared" si="0"/>
        <v>11.701779999999999</v>
      </c>
      <c r="C41" s="34">
        <v>0.38500000000000001</v>
      </c>
      <c r="D41" s="34">
        <v>2.6668000000000001E-2</v>
      </c>
      <c r="E41" s="33">
        <f t="shared" si="1"/>
        <v>183.87586000000002</v>
      </c>
      <c r="F41" s="35">
        <v>1665000000</v>
      </c>
      <c r="G41" s="36">
        <f t="shared" si="2"/>
        <v>4778550</v>
      </c>
      <c r="H41" s="35">
        <v>33690000</v>
      </c>
      <c r="I41" s="36">
        <f t="shared" si="3"/>
        <v>149853120</v>
      </c>
      <c r="J41" s="37">
        <f t="shared" si="5"/>
        <v>9.650923167454023E-2</v>
      </c>
      <c r="K41" s="70">
        <f>B41-B40</f>
        <v>3.8100000000000023E-2</v>
      </c>
      <c r="L41" s="71">
        <f>C41</f>
        <v>0.38500000000000001</v>
      </c>
      <c r="M41" s="71">
        <f>D41</f>
        <v>2.6668000000000001E-2</v>
      </c>
      <c r="N41" s="71">
        <f>F41</f>
        <v>1665000000</v>
      </c>
      <c r="O41" s="71">
        <f>H41</f>
        <v>33690000</v>
      </c>
      <c r="P41" s="71">
        <f>J41</f>
        <v>9.650923167454023E-2</v>
      </c>
      <c r="Q41" s="104">
        <v>22</v>
      </c>
    </row>
    <row r="42" spans="1:18" x14ac:dyDescent="0.3">
      <c r="A42" s="38">
        <v>426.35</v>
      </c>
      <c r="B42" s="39">
        <f t="shared" si="0"/>
        <v>11.701779999999999</v>
      </c>
      <c r="C42" s="40">
        <v>1.0900000000000001</v>
      </c>
      <c r="D42" s="40">
        <v>1.1717999999999999E-2</v>
      </c>
      <c r="E42" s="39">
        <f t="shared" si="1"/>
        <v>80.795609999999996</v>
      </c>
      <c r="F42" s="41">
        <v>1665000000</v>
      </c>
      <c r="G42" s="42">
        <f t="shared" si="2"/>
        <v>4778550</v>
      </c>
      <c r="H42" s="41">
        <v>24880000</v>
      </c>
      <c r="I42" s="42">
        <f t="shared" si="3"/>
        <v>110666240.00000001</v>
      </c>
      <c r="J42" s="43">
        <f t="shared" si="5"/>
        <v>0.24497412704610327</v>
      </c>
      <c r="K42" s="3"/>
      <c r="L42" s="3"/>
      <c r="P42" s="99"/>
      <c r="R42" t="s">
        <v>32</v>
      </c>
    </row>
    <row r="43" spans="1:18" x14ac:dyDescent="0.3">
      <c r="A43" s="56">
        <v>427.85</v>
      </c>
      <c r="B43" s="57">
        <f t="shared" si="0"/>
        <v>11.739879999999999</v>
      </c>
      <c r="C43" s="58">
        <v>1.0900000000000001</v>
      </c>
      <c r="D43" s="58">
        <v>1.1717999999999999E-2</v>
      </c>
      <c r="E43" s="57">
        <f t="shared" si="1"/>
        <v>80.795609999999996</v>
      </c>
      <c r="F43" s="59">
        <v>1665000000</v>
      </c>
      <c r="G43" s="60">
        <f t="shared" si="2"/>
        <v>4778550</v>
      </c>
      <c r="H43" s="59">
        <v>24880000</v>
      </c>
      <c r="I43" s="60">
        <f t="shared" si="3"/>
        <v>110666240.00000001</v>
      </c>
      <c r="J43" s="61">
        <f t="shared" si="5"/>
        <v>0.24497412704610327</v>
      </c>
      <c r="K43" s="72">
        <f>B43-B42</f>
        <v>3.8100000000000023E-2</v>
      </c>
      <c r="L43" s="73">
        <f>C43</f>
        <v>1.0900000000000001</v>
      </c>
      <c r="M43" s="73">
        <f>D43</f>
        <v>1.1717999999999999E-2</v>
      </c>
      <c r="N43" s="73">
        <f>F43</f>
        <v>1665000000</v>
      </c>
      <c r="O43" s="73">
        <f>H43</f>
        <v>24880000</v>
      </c>
      <c r="P43" s="73">
        <f>J43</f>
        <v>0.24497412704610327</v>
      </c>
      <c r="Q43" s="104">
        <v>23</v>
      </c>
    </row>
    <row r="44" spans="1:18" x14ac:dyDescent="0.3">
      <c r="A44" s="63">
        <v>427.85</v>
      </c>
      <c r="B44" s="64">
        <f t="shared" si="0"/>
        <v>11.739879999999999</v>
      </c>
      <c r="C44" s="65">
        <v>1.0900000000000001</v>
      </c>
      <c r="D44" s="65">
        <v>1.1717999999999999E-2</v>
      </c>
      <c r="E44" s="64">
        <f t="shared" si="1"/>
        <v>80.795609999999996</v>
      </c>
      <c r="F44" s="66">
        <v>3025000000</v>
      </c>
      <c r="G44" s="67">
        <f t="shared" si="2"/>
        <v>8681750</v>
      </c>
      <c r="H44" s="66">
        <v>24880000</v>
      </c>
      <c r="I44" s="67">
        <f t="shared" si="3"/>
        <v>110666240.00000001</v>
      </c>
      <c r="J44" s="68">
        <f t="shared" si="5"/>
        <v>0.24497412704610327</v>
      </c>
      <c r="K44" s="3"/>
      <c r="L44" s="3"/>
      <c r="P44" s="99"/>
    </row>
    <row r="45" spans="1:18" x14ac:dyDescent="0.3">
      <c r="A45" s="44">
        <v>444.85</v>
      </c>
      <c r="B45" s="45">
        <f t="shared" si="0"/>
        <v>12.171680000000002</v>
      </c>
      <c r="C45" s="46">
        <v>1.0900000000000001</v>
      </c>
      <c r="D45" s="46">
        <v>1.1717999999999999E-2</v>
      </c>
      <c r="E45" s="45">
        <f t="shared" si="1"/>
        <v>80.795609999999996</v>
      </c>
      <c r="F45" s="47">
        <v>3025000000</v>
      </c>
      <c r="G45" s="48">
        <f t="shared" si="2"/>
        <v>8681750</v>
      </c>
      <c r="H45" s="47">
        <v>24880000</v>
      </c>
      <c r="I45" s="48">
        <f t="shared" si="3"/>
        <v>110666240.00000001</v>
      </c>
      <c r="J45" s="49">
        <f t="shared" si="5"/>
        <v>0.24497412704610327</v>
      </c>
      <c r="K45" s="77">
        <f>B45-B44</f>
        <v>0.43180000000000263</v>
      </c>
      <c r="L45" s="78">
        <f>C45</f>
        <v>1.0900000000000001</v>
      </c>
      <c r="M45" s="78">
        <f>D45</f>
        <v>1.1717999999999999E-2</v>
      </c>
      <c r="N45" s="78">
        <f>F45</f>
        <v>3025000000</v>
      </c>
      <c r="O45" s="78">
        <f>H45</f>
        <v>24880000</v>
      </c>
      <c r="P45" s="78">
        <f>J45</f>
        <v>0.24497412704610327</v>
      </c>
      <c r="Q45" s="104">
        <v>24</v>
      </c>
    </row>
    <row r="46" spans="1:18" x14ac:dyDescent="0.3">
      <c r="A46" s="50">
        <v>444.85</v>
      </c>
      <c r="B46" s="51">
        <f t="shared" si="0"/>
        <v>12.171680000000002</v>
      </c>
      <c r="C46" s="52">
        <v>1.0900000000000001</v>
      </c>
      <c r="D46" s="52">
        <v>1.1717999999999999E-2</v>
      </c>
      <c r="E46" s="51">
        <f t="shared" si="1"/>
        <v>80.795609999999996</v>
      </c>
      <c r="F46" s="53">
        <v>1071000000</v>
      </c>
      <c r="G46" s="54">
        <f t="shared" si="2"/>
        <v>3073770</v>
      </c>
      <c r="H46" s="53">
        <v>24880000</v>
      </c>
      <c r="I46" s="54">
        <f t="shared" si="3"/>
        <v>110666240.00000001</v>
      </c>
      <c r="J46" s="55">
        <f t="shared" si="5"/>
        <v>0.24497412704610327</v>
      </c>
      <c r="K46" s="103"/>
      <c r="L46" s="3"/>
      <c r="P46" s="99"/>
    </row>
    <row r="47" spans="1:18" x14ac:dyDescent="0.3">
      <c r="A47" s="50">
        <v>446.35</v>
      </c>
      <c r="B47" s="51">
        <f t="shared" si="0"/>
        <v>12.209779999999999</v>
      </c>
      <c r="C47" s="52">
        <v>0.38500000000000001</v>
      </c>
      <c r="D47" s="52">
        <v>3.3599999999999998E-2</v>
      </c>
      <c r="E47" s="51">
        <f t="shared" si="1"/>
        <v>231.672</v>
      </c>
      <c r="F47" s="53">
        <v>1071000000</v>
      </c>
      <c r="G47" s="54">
        <f t="shared" si="2"/>
        <v>3073770</v>
      </c>
      <c r="H47" s="53">
        <v>24880000</v>
      </c>
      <c r="I47" s="54">
        <f t="shared" si="3"/>
        <v>110666240.00000001</v>
      </c>
      <c r="J47" s="55">
        <f t="shared" si="5"/>
        <v>8.5979406449063919E-2</v>
      </c>
      <c r="K47" s="79">
        <f>B47-B46</f>
        <v>3.809999999999647E-2</v>
      </c>
      <c r="L47" s="80">
        <f>C47</f>
        <v>0.38500000000000001</v>
      </c>
      <c r="M47" s="80">
        <f>D47</f>
        <v>3.3599999999999998E-2</v>
      </c>
      <c r="N47" s="80">
        <f>F47</f>
        <v>1071000000</v>
      </c>
      <c r="O47" s="80">
        <f>H47</f>
        <v>24880000</v>
      </c>
      <c r="P47" s="80">
        <f>J47</f>
        <v>8.5979406449063919E-2</v>
      </c>
      <c r="Q47" s="104">
        <v>25</v>
      </c>
    </row>
    <row r="48" spans="1:18" x14ac:dyDescent="0.3">
      <c r="A48" s="32">
        <v>446.35</v>
      </c>
      <c r="B48" s="33">
        <f t="shared" si="0"/>
        <v>12.209779999999999</v>
      </c>
      <c r="C48" s="34">
        <v>0.38500000000000001</v>
      </c>
      <c r="D48" s="34">
        <v>3.3599999999999998E-2</v>
      </c>
      <c r="E48" s="33">
        <f t="shared" si="1"/>
        <v>231.672</v>
      </c>
      <c r="F48" s="35">
        <v>1071000000</v>
      </c>
      <c r="G48" s="36">
        <f t="shared" si="2"/>
        <v>3073770</v>
      </c>
      <c r="H48" s="35">
        <v>33690000</v>
      </c>
      <c r="I48" s="36">
        <f t="shared" si="3"/>
        <v>149853120</v>
      </c>
      <c r="J48" s="37">
        <f t="shared" si="5"/>
        <v>8.5979406449063919E-2</v>
      </c>
      <c r="K48" s="3"/>
      <c r="L48" s="3"/>
      <c r="P48" s="99"/>
    </row>
    <row r="49" spans="1:18" x14ac:dyDescent="0.3">
      <c r="A49" s="32">
        <v>447.85</v>
      </c>
      <c r="B49" s="33">
        <f t="shared" si="0"/>
        <v>12.247879999999999</v>
      </c>
      <c r="C49" s="34">
        <v>0.38500000000000001</v>
      </c>
      <c r="D49" s="34">
        <v>3.3599999999999998E-2</v>
      </c>
      <c r="E49" s="33">
        <f t="shared" si="1"/>
        <v>231.672</v>
      </c>
      <c r="F49" s="35">
        <v>1071000000</v>
      </c>
      <c r="G49" s="36">
        <f t="shared" si="2"/>
        <v>3073770</v>
      </c>
      <c r="H49" s="35">
        <v>33690000</v>
      </c>
      <c r="I49" s="36">
        <f t="shared" si="3"/>
        <v>149853120</v>
      </c>
      <c r="J49" s="37">
        <f t="shared" si="5"/>
        <v>8.5979406449063919E-2</v>
      </c>
      <c r="K49" s="70">
        <f>B49-B48</f>
        <v>3.8100000000000023E-2</v>
      </c>
      <c r="L49" s="71">
        <f>C49</f>
        <v>0.38500000000000001</v>
      </c>
      <c r="M49" s="71">
        <f t="shared" ref="M49" si="8">D49</f>
        <v>3.3599999999999998E-2</v>
      </c>
      <c r="N49" s="71">
        <f>F49</f>
        <v>1071000000</v>
      </c>
      <c r="O49" s="71">
        <f>H49</f>
        <v>33690000</v>
      </c>
      <c r="P49" s="97">
        <f>J49</f>
        <v>8.5979406449063919E-2</v>
      </c>
      <c r="Q49" s="104">
        <v>26</v>
      </c>
    </row>
    <row r="50" spans="1:18" x14ac:dyDescent="0.3">
      <c r="A50" s="14">
        <v>447.85</v>
      </c>
      <c r="B50" s="24">
        <f t="shared" si="0"/>
        <v>12.247879999999999</v>
      </c>
      <c r="C50" s="13">
        <v>0.38500000000000001</v>
      </c>
      <c r="D50" s="13">
        <v>3.3599999999999998E-2</v>
      </c>
      <c r="E50" s="24">
        <f t="shared" si="1"/>
        <v>231.672</v>
      </c>
      <c r="F50" s="10">
        <v>4910000000</v>
      </c>
      <c r="G50" s="21">
        <f t="shared" si="2"/>
        <v>14091700</v>
      </c>
      <c r="H50" s="10">
        <v>33690000</v>
      </c>
      <c r="I50" s="21">
        <f t="shared" si="3"/>
        <v>149853120</v>
      </c>
      <c r="J50" s="16">
        <f t="shared" si="5"/>
        <v>8.5979406449063919E-2</v>
      </c>
      <c r="K50" s="3"/>
      <c r="L50" s="3"/>
      <c r="P50" s="99"/>
    </row>
    <row r="51" spans="1:18" x14ac:dyDescent="0.3">
      <c r="A51" s="14">
        <v>451.35</v>
      </c>
      <c r="B51" s="24">
        <f t="shared" si="0"/>
        <v>12.336779999999997</v>
      </c>
      <c r="C51" s="13">
        <v>0.38500000000000001</v>
      </c>
      <c r="D51" s="13">
        <v>3.3599999999999998E-2</v>
      </c>
      <c r="E51" s="24">
        <f t="shared" si="1"/>
        <v>231.672</v>
      </c>
      <c r="F51" s="10">
        <v>4910000000</v>
      </c>
      <c r="G51" s="21">
        <f t="shared" si="2"/>
        <v>14091700</v>
      </c>
      <c r="H51" s="10">
        <v>33690000</v>
      </c>
      <c r="I51" s="21">
        <f t="shared" si="3"/>
        <v>149853120</v>
      </c>
      <c r="J51" s="16">
        <f t="shared" si="5"/>
        <v>8.5979406449063919E-2</v>
      </c>
      <c r="K51" s="70">
        <f>B51-B50</f>
        <v>8.8899999999998869E-2</v>
      </c>
      <c r="L51" s="71">
        <f>C51</f>
        <v>0.38500000000000001</v>
      </c>
      <c r="M51" s="71">
        <f t="shared" ref="M51" si="9">D51</f>
        <v>3.3599999999999998E-2</v>
      </c>
      <c r="N51" s="71">
        <f>F51</f>
        <v>4910000000</v>
      </c>
      <c r="O51" s="71">
        <f>H51</f>
        <v>33690000</v>
      </c>
      <c r="P51" s="97">
        <f>J51</f>
        <v>8.5979406449063919E-2</v>
      </c>
      <c r="Q51" s="104">
        <v>27</v>
      </c>
    </row>
    <row r="52" spans="1:18" x14ac:dyDescent="0.3">
      <c r="A52" s="14">
        <v>451.35</v>
      </c>
      <c r="B52" s="24">
        <f t="shared" si="0"/>
        <v>12.336779999999997</v>
      </c>
      <c r="C52" s="13">
        <v>0.38500000000000001</v>
      </c>
      <c r="D52" s="13">
        <v>2.6668000000000001E-2</v>
      </c>
      <c r="E52" s="24">
        <f t="shared" si="1"/>
        <v>183.87586000000002</v>
      </c>
      <c r="F52" s="10">
        <v>4910000000</v>
      </c>
      <c r="G52" s="21">
        <f t="shared" si="2"/>
        <v>14091700</v>
      </c>
      <c r="H52" s="10">
        <v>33690000</v>
      </c>
      <c r="I52" s="21">
        <f t="shared" si="3"/>
        <v>149853120</v>
      </c>
      <c r="J52" s="16">
        <f t="shared" si="5"/>
        <v>9.650923167454023E-2</v>
      </c>
      <c r="K52" s="3"/>
      <c r="L52" s="3"/>
      <c r="P52" s="99"/>
    </row>
    <row r="53" spans="1:18" x14ac:dyDescent="0.3">
      <c r="A53" s="14">
        <v>604.54999999999995</v>
      </c>
      <c r="B53" s="24">
        <f t="shared" si="0"/>
        <v>16.228059999999999</v>
      </c>
      <c r="C53" s="13">
        <v>0.38500000000000001</v>
      </c>
      <c r="D53" s="13">
        <v>2.6668000000000001E-2</v>
      </c>
      <c r="E53" s="24">
        <f t="shared" si="1"/>
        <v>183.87586000000002</v>
      </c>
      <c r="F53" s="10">
        <v>4910000000</v>
      </c>
      <c r="G53" s="21">
        <f t="shared" si="2"/>
        <v>14091700</v>
      </c>
      <c r="H53" s="10">
        <v>33690000</v>
      </c>
      <c r="I53" s="21">
        <f t="shared" si="3"/>
        <v>149853120</v>
      </c>
      <c r="J53" s="16">
        <f t="shared" si="5"/>
        <v>9.650923167454023E-2</v>
      </c>
      <c r="K53" s="70">
        <f>B53-B52</f>
        <v>3.8912800000000018</v>
      </c>
      <c r="L53" s="71">
        <f>C53</f>
        <v>0.38500000000000001</v>
      </c>
      <c r="M53" s="71">
        <f t="shared" ref="M53" si="10">D53</f>
        <v>2.6668000000000001E-2</v>
      </c>
      <c r="N53" s="71">
        <f>F53</f>
        <v>4910000000</v>
      </c>
      <c r="O53" s="71">
        <f>H53</f>
        <v>33690000</v>
      </c>
      <c r="P53" s="97">
        <f>J53</f>
        <v>9.650923167454023E-2</v>
      </c>
      <c r="Q53" s="104">
        <v>28</v>
      </c>
    </row>
    <row r="54" spans="1:18" x14ac:dyDescent="0.3">
      <c r="A54" s="7">
        <v>604.54999999999995</v>
      </c>
      <c r="B54" s="25">
        <f t="shared" si="0"/>
        <v>16.228059999999999</v>
      </c>
      <c r="C54" s="8">
        <v>0.38500000000000001</v>
      </c>
      <c r="D54" s="8">
        <v>2.6668000000000001E-2</v>
      </c>
      <c r="E54" s="25">
        <f t="shared" si="1"/>
        <v>183.87586000000002</v>
      </c>
      <c r="F54" s="10">
        <v>522400000</v>
      </c>
      <c r="G54" s="21">
        <f t="shared" si="2"/>
        <v>1499288</v>
      </c>
      <c r="H54" s="10">
        <v>33690000</v>
      </c>
      <c r="I54" s="22">
        <f t="shared" si="3"/>
        <v>149853120</v>
      </c>
      <c r="J54" s="17">
        <f t="shared" si="5"/>
        <v>9.650923167454023E-2</v>
      </c>
      <c r="K54" s="3"/>
      <c r="L54" s="3"/>
      <c r="P54" s="99"/>
    </row>
    <row r="55" spans="1:18" x14ac:dyDescent="0.3">
      <c r="A55" s="4">
        <v>606.04999999999995</v>
      </c>
      <c r="B55" s="23">
        <f t="shared" si="0"/>
        <v>16.266159999999999</v>
      </c>
      <c r="C55" s="5">
        <v>0.38500000000000001</v>
      </c>
      <c r="D55" s="5">
        <v>2.6668000000000001E-2</v>
      </c>
      <c r="E55" s="23">
        <f t="shared" si="1"/>
        <v>183.87586000000002</v>
      </c>
      <c r="F55" s="6">
        <v>522400000</v>
      </c>
      <c r="G55" s="20">
        <f t="shared" si="2"/>
        <v>1499288</v>
      </c>
      <c r="H55" s="6">
        <v>33690000</v>
      </c>
      <c r="I55" s="20">
        <f t="shared" si="3"/>
        <v>149853120</v>
      </c>
      <c r="J55" s="15">
        <f t="shared" si="5"/>
        <v>9.650923167454023E-2</v>
      </c>
      <c r="K55" s="70">
        <f>B55-B54</f>
        <v>3.8100000000000023E-2</v>
      </c>
      <c r="L55" s="71">
        <f>C55</f>
        <v>0.38500000000000001</v>
      </c>
      <c r="M55" s="71">
        <f t="shared" ref="M55" si="11">D55</f>
        <v>2.6668000000000001E-2</v>
      </c>
      <c r="N55" s="71">
        <f>F55</f>
        <v>522400000</v>
      </c>
      <c r="O55" s="71">
        <f>H55</f>
        <v>33690000</v>
      </c>
      <c r="P55" s="97">
        <f>J55</f>
        <v>9.650923167454023E-2</v>
      </c>
      <c r="Q55" s="104">
        <v>29</v>
      </c>
    </row>
    <row r="56" spans="1:18" x14ac:dyDescent="0.3">
      <c r="A56" s="14">
        <v>606.04999999999995</v>
      </c>
      <c r="B56" s="24">
        <f t="shared" si="0"/>
        <v>16.266159999999999</v>
      </c>
      <c r="C56" s="13">
        <v>8.4000000000000005E-2</v>
      </c>
      <c r="D56" s="13">
        <v>5.8500000000000002E-3</v>
      </c>
      <c r="E56" s="24">
        <f t="shared" si="1"/>
        <v>40.335750000000004</v>
      </c>
      <c r="F56" s="10">
        <v>522400000</v>
      </c>
      <c r="G56" s="21">
        <f t="shared" si="2"/>
        <v>1499288</v>
      </c>
      <c r="H56" s="10">
        <v>24080000</v>
      </c>
      <c r="I56" s="21">
        <f t="shared" si="3"/>
        <v>107107840.00000001</v>
      </c>
      <c r="J56" s="16">
        <f t="shared" si="5"/>
        <v>9.6248822836624323E-2</v>
      </c>
      <c r="K56" s="3"/>
      <c r="L56" s="3"/>
      <c r="P56" s="99"/>
    </row>
    <row r="57" spans="1:18" x14ac:dyDescent="0.3">
      <c r="A57" s="14">
        <v>607.54999999999995</v>
      </c>
      <c r="B57" s="24">
        <f t="shared" si="0"/>
        <v>16.304259999999999</v>
      </c>
      <c r="C57" s="13">
        <v>9.0999999999999998E-2</v>
      </c>
      <c r="D57" s="13">
        <v>5.8500000000000002E-3</v>
      </c>
      <c r="E57" s="24">
        <f t="shared" si="1"/>
        <v>40.335750000000004</v>
      </c>
      <c r="F57" s="10">
        <v>522400000</v>
      </c>
      <c r="G57" s="21">
        <f t="shared" si="2"/>
        <v>1499288</v>
      </c>
      <c r="H57" s="10">
        <v>24610000</v>
      </c>
      <c r="I57" s="21">
        <f t="shared" si="3"/>
        <v>109465280.00000001</v>
      </c>
      <c r="J57" s="16">
        <f t="shared" si="5"/>
        <v>0.10017895099382017</v>
      </c>
      <c r="K57" s="70">
        <f>B57-B56</f>
        <v>3.8100000000000023E-2</v>
      </c>
      <c r="L57" s="71">
        <f>C57</f>
        <v>9.0999999999999998E-2</v>
      </c>
      <c r="M57" s="71">
        <f t="shared" ref="M57" si="12">D57</f>
        <v>5.8500000000000002E-3</v>
      </c>
      <c r="N57" s="71">
        <f>F57</f>
        <v>522400000</v>
      </c>
      <c r="O57" s="71">
        <f>H57</f>
        <v>24610000</v>
      </c>
      <c r="P57" s="97">
        <f>J57</f>
        <v>0.10017895099382017</v>
      </c>
      <c r="Q57" s="104">
        <v>30</v>
      </c>
    </row>
    <row r="58" spans="1:18" x14ac:dyDescent="0.3">
      <c r="A58" s="14">
        <v>607.54999999999995</v>
      </c>
      <c r="B58" s="24">
        <f t="shared" si="0"/>
        <v>16.304259999999999</v>
      </c>
      <c r="C58" s="13">
        <v>9.0999999999999998E-2</v>
      </c>
      <c r="D58" s="13">
        <v>5.8500000000000002E-3</v>
      </c>
      <c r="E58" s="24">
        <f t="shared" si="1"/>
        <v>40.335750000000004</v>
      </c>
      <c r="F58" s="10">
        <v>363000000</v>
      </c>
      <c r="G58" s="21">
        <f t="shared" si="2"/>
        <v>1041810</v>
      </c>
      <c r="H58" s="10">
        <v>24610000</v>
      </c>
      <c r="I58" s="21">
        <f>H58*4.448</f>
        <v>109465280.00000001</v>
      </c>
      <c r="J58" s="16">
        <f t="shared" si="5"/>
        <v>0.10017895099382017</v>
      </c>
      <c r="K58" s="3"/>
      <c r="L58" s="3"/>
      <c r="P58" s="99"/>
    </row>
    <row r="59" spans="1:18" x14ac:dyDescent="0.3">
      <c r="A59" s="14">
        <v>610</v>
      </c>
      <c r="B59" s="24">
        <f t="shared" si="0"/>
        <v>16.366489999999999</v>
      </c>
      <c r="C59" s="13">
        <v>0.10299999999999999</v>
      </c>
      <c r="D59" s="13">
        <v>5.8500000000000002E-3</v>
      </c>
      <c r="E59" s="24">
        <f t="shared" si="1"/>
        <v>40.335750000000004</v>
      </c>
      <c r="F59" s="10">
        <v>4080000000</v>
      </c>
      <c r="G59" s="21">
        <f t="shared" si="2"/>
        <v>11709600</v>
      </c>
      <c r="H59" s="10">
        <v>25480000</v>
      </c>
      <c r="I59" s="21">
        <f>H59*4.448</f>
        <v>113335040.00000001</v>
      </c>
      <c r="J59" s="16">
        <f t="shared" si="5"/>
        <v>0.10657967606644028</v>
      </c>
      <c r="K59" s="70">
        <f>B59-B58</f>
        <v>6.2229999999999563E-2</v>
      </c>
      <c r="L59" s="82">
        <f>(C59+C58)/2</f>
        <v>9.7000000000000003E-2</v>
      </c>
      <c r="M59" s="82">
        <f>(D59+D58)/2</f>
        <v>5.8500000000000002E-3</v>
      </c>
      <c r="N59" s="82">
        <f>(F59+F58)/2</f>
        <v>2221500000</v>
      </c>
      <c r="O59" s="82">
        <f>(H59+H58)/2</f>
        <v>25045000</v>
      </c>
      <c r="P59" s="82">
        <f>(J58+J59)/2</f>
        <v>0.10337931353013022</v>
      </c>
      <c r="Q59" s="104">
        <v>31</v>
      </c>
    </row>
    <row r="60" spans="1:18" x14ac:dyDescent="0.3">
      <c r="A60" s="14">
        <v>614</v>
      </c>
      <c r="B60" s="24">
        <f t="shared" si="0"/>
        <v>16.46809</v>
      </c>
      <c r="C60" s="13">
        <v>0.122</v>
      </c>
      <c r="D60" s="13">
        <v>5.8500000000000002E-3</v>
      </c>
      <c r="E60" s="24">
        <f t="shared" si="1"/>
        <v>40.335750000000004</v>
      </c>
      <c r="F60" s="10">
        <v>4810000000</v>
      </c>
      <c r="G60" s="21">
        <f t="shared" si="2"/>
        <v>13804700</v>
      </c>
      <c r="H60" s="10">
        <v>26890000</v>
      </c>
      <c r="I60" s="21">
        <f t="shared" si="3"/>
        <v>119606720.00000001</v>
      </c>
      <c r="J60" s="16">
        <f t="shared" si="5"/>
        <v>0.11599404641367936</v>
      </c>
      <c r="K60" s="3"/>
      <c r="L60" s="3"/>
      <c r="P60" s="99"/>
    </row>
    <row r="61" spans="1:18" x14ac:dyDescent="0.3">
      <c r="A61" s="14">
        <v>618.35</v>
      </c>
      <c r="B61" s="24">
        <f t="shared" si="0"/>
        <v>16.578579999999999</v>
      </c>
      <c r="C61" s="13">
        <v>0.14299999999999999</v>
      </c>
      <c r="D61" s="13">
        <v>5.8500000000000002E-3</v>
      </c>
      <c r="E61" s="24">
        <f t="shared" si="1"/>
        <v>40.335750000000004</v>
      </c>
      <c r="F61" s="10">
        <v>5600000000</v>
      </c>
      <c r="G61" s="21">
        <f t="shared" si="2"/>
        <v>16072000</v>
      </c>
      <c r="H61" s="10">
        <v>28430000</v>
      </c>
      <c r="I61" s="21">
        <f t="shared" si="3"/>
        <v>126456640.00000001</v>
      </c>
      <c r="J61" s="16">
        <f t="shared" si="5"/>
        <v>0.12558096104815319</v>
      </c>
      <c r="K61" s="70">
        <f>B61-B59</f>
        <v>0.21208999999999989</v>
      </c>
      <c r="L61" s="82">
        <f>(C61+C60+C59)/3</f>
        <v>0.12266666666666666</v>
      </c>
      <c r="M61" s="82">
        <f>(D61+D60+D59)/3</f>
        <v>5.8500000000000002E-3</v>
      </c>
      <c r="N61" s="82">
        <f>(F61+F60+F59)/3</f>
        <v>4830000000</v>
      </c>
      <c r="O61" s="82">
        <f>(H61+H60+H59)/2</f>
        <v>40400000</v>
      </c>
      <c r="P61" s="82">
        <f>(J61+J60+J59)/3</f>
        <v>0.11605156117609094</v>
      </c>
      <c r="Q61" s="104">
        <v>32</v>
      </c>
    </row>
    <row r="62" spans="1:18" x14ac:dyDescent="0.3">
      <c r="A62" s="14">
        <v>618.35</v>
      </c>
      <c r="B62" s="24">
        <f t="shared" si="0"/>
        <v>16.578579999999999</v>
      </c>
      <c r="C62" s="13">
        <v>0.14299999999999999</v>
      </c>
      <c r="D62" s="13">
        <v>5.8500000000000002E-3</v>
      </c>
      <c r="E62" s="24">
        <f t="shared" si="1"/>
        <v>40.335750000000004</v>
      </c>
      <c r="F62" s="10">
        <v>893100000</v>
      </c>
      <c r="G62" s="21">
        <f t="shared" si="2"/>
        <v>2563197</v>
      </c>
      <c r="H62" s="10">
        <v>28430000</v>
      </c>
      <c r="I62" s="21">
        <f t="shared" si="3"/>
        <v>126456640.00000001</v>
      </c>
      <c r="J62" s="16">
        <f t="shared" si="5"/>
        <v>0.12558096104815319</v>
      </c>
      <c r="K62" s="3"/>
      <c r="L62" s="3"/>
      <c r="P62" s="99"/>
    </row>
    <row r="63" spans="1:18" x14ac:dyDescent="0.3">
      <c r="A63" s="14">
        <v>619.85</v>
      </c>
      <c r="B63" s="24">
        <f t="shared" si="0"/>
        <v>16.616679999999999</v>
      </c>
      <c r="C63" s="13">
        <v>0.15</v>
      </c>
      <c r="D63" s="13">
        <v>5.8500000000000002E-3</v>
      </c>
      <c r="E63" s="24">
        <f t="shared" si="1"/>
        <v>40.335750000000004</v>
      </c>
      <c r="F63" s="10">
        <v>893100000</v>
      </c>
      <c r="G63" s="21">
        <f t="shared" si="2"/>
        <v>2563197</v>
      </c>
      <c r="H63" s="10">
        <v>28960000</v>
      </c>
      <c r="I63" s="21">
        <f t="shared" si="3"/>
        <v>128814080.00000001</v>
      </c>
      <c r="J63" s="16">
        <f t="shared" si="5"/>
        <v>0.12861789961962566</v>
      </c>
      <c r="K63" s="70">
        <f>B63-B62</f>
        <v>3.8100000000000023E-2</v>
      </c>
      <c r="L63" s="82">
        <f>(C63+C62)/2</f>
        <v>0.14649999999999999</v>
      </c>
      <c r="M63" s="82">
        <f>(D63+D62)/2</f>
        <v>5.8500000000000002E-3</v>
      </c>
      <c r="N63" s="82">
        <f>(F63+F62)/2</f>
        <v>893100000</v>
      </c>
      <c r="O63" s="82">
        <f>(H63+H62)/2</f>
        <v>28695000</v>
      </c>
      <c r="P63" s="82">
        <f>(J63+J62)/2</f>
        <v>0.12709943033388943</v>
      </c>
      <c r="Q63" s="104">
        <v>33</v>
      </c>
      <c r="R63" t="s">
        <v>30</v>
      </c>
    </row>
    <row r="64" spans="1:18" x14ac:dyDescent="0.3">
      <c r="A64" s="14">
        <v>619.85</v>
      </c>
      <c r="B64" s="24">
        <f t="shared" si="0"/>
        <v>16.616679999999999</v>
      </c>
      <c r="C64" s="13">
        <v>7.0000000000000007E-2</v>
      </c>
      <c r="D64" s="13">
        <v>2.66E-3</v>
      </c>
      <c r="E64" s="25">
        <f t="shared" si="1"/>
        <v>18.340700000000002</v>
      </c>
      <c r="F64" s="10">
        <v>893100000</v>
      </c>
      <c r="G64" s="22">
        <f t="shared" si="2"/>
        <v>2563197</v>
      </c>
      <c r="H64" s="10">
        <v>6639000</v>
      </c>
      <c r="I64" s="22">
        <f t="shared" si="3"/>
        <v>29530272.000000004</v>
      </c>
      <c r="J64" s="16">
        <f t="shared" si="5"/>
        <v>0.13029925071481457</v>
      </c>
      <c r="K64" s="3"/>
      <c r="L64" s="3"/>
      <c r="P64" s="99"/>
      <c r="R64" t="s">
        <v>22</v>
      </c>
    </row>
    <row r="65" spans="1:17" x14ac:dyDescent="0.3">
      <c r="A65" s="4">
        <v>621.35</v>
      </c>
      <c r="B65" s="23">
        <f t="shared" si="0"/>
        <v>16.654779999999999</v>
      </c>
      <c r="C65" s="5">
        <v>7.0000000000000007E-2</v>
      </c>
      <c r="D65" s="5">
        <v>2.66E-3</v>
      </c>
      <c r="E65" s="23">
        <f t="shared" si="1"/>
        <v>18.340700000000002</v>
      </c>
      <c r="F65" s="6">
        <v>893100000</v>
      </c>
      <c r="G65" s="20">
        <f t="shared" si="2"/>
        <v>2563197</v>
      </c>
      <c r="H65" s="6">
        <v>6639000</v>
      </c>
      <c r="I65" s="20">
        <f t="shared" si="3"/>
        <v>29530272.000000004</v>
      </c>
      <c r="J65" s="15">
        <f t="shared" si="5"/>
        <v>0.13029925071481457</v>
      </c>
      <c r="K65" s="70">
        <f>B65-B64</f>
        <v>3.8100000000000023E-2</v>
      </c>
      <c r="L65" s="71">
        <f>C65</f>
        <v>7.0000000000000007E-2</v>
      </c>
      <c r="M65" s="71">
        <f>D65</f>
        <v>2.66E-3</v>
      </c>
      <c r="N65" s="71">
        <f>F65</f>
        <v>893100000</v>
      </c>
      <c r="O65" s="71">
        <f>H65</f>
        <v>6639000</v>
      </c>
      <c r="P65" s="97">
        <f>J65</f>
        <v>0.13029925071481457</v>
      </c>
      <c r="Q65" s="104">
        <v>34</v>
      </c>
    </row>
    <row r="66" spans="1:17" x14ac:dyDescent="0.3">
      <c r="A66" s="14">
        <v>621.35</v>
      </c>
      <c r="B66" s="24">
        <f t="shared" si="0"/>
        <v>16.654779999999999</v>
      </c>
      <c r="C66" s="13">
        <v>7.0000000000000007E-2</v>
      </c>
      <c r="D66" s="13">
        <v>2.66E-3</v>
      </c>
      <c r="E66" s="24">
        <f t="shared" si="1"/>
        <v>18.340700000000002</v>
      </c>
      <c r="F66" s="10">
        <v>1409000000</v>
      </c>
      <c r="G66" s="21">
        <f t="shared" si="2"/>
        <v>4043830</v>
      </c>
      <c r="H66" s="10">
        <v>6639000</v>
      </c>
      <c r="I66" s="21">
        <f t="shared" si="3"/>
        <v>29530272.000000004</v>
      </c>
      <c r="J66" s="16">
        <f t="shared" si="5"/>
        <v>0.13029925071481457</v>
      </c>
      <c r="K66" s="3"/>
      <c r="L66" s="3"/>
      <c r="P66" s="99"/>
    </row>
    <row r="67" spans="1:17" x14ac:dyDescent="0.3">
      <c r="A67" s="14">
        <v>640.95000000000005</v>
      </c>
      <c r="B67" s="24">
        <f t="shared" si="0"/>
        <v>17.152619999999999</v>
      </c>
      <c r="C67" s="13">
        <v>7.0000000000000007E-2</v>
      </c>
      <c r="D67" s="13">
        <v>2.66E-3</v>
      </c>
      <c r="E67" s="24">
        <f t="shared" si="1"/>
        <v>18.340700000000002</v>
      </c>
      <c r="F67" s="10">
        <v>1409000000</v>
      </c>
      <c r="G67" s="21">
        <f t="shared" si="2"/>
        <v>4043830</v>
      </c>
      <c r="H67" s="10">
        <v>6639000</v>
      </c>
      <c r="I67" s="21">
        <f t="shared" si="3"/>
        <v>29530272.000000004</v>
      </c>
      <c r="J67" s="16">
        <f t="shared" ref="J67:J93" si="13">(((C67/D67)^0.5)*25.4)/1000</f>
        <v>0.13029925071481457</v>
      </c>
      <c r="K67" s="70">
        <f>B67-B66</f>
        <v>0.49784000000000006</v>
      </c>
      <c r="L67" s="71">
        <f>C67</f>
        <v>7.0000000000000007E-2</v>
      </c>
      <c r="M67" s="71">
        <f>D67</f>
        <v>2.66E-3</v>
      </c>
      <c r="N67" s="71">
        <f>F67</f>
        <v>1409000000</v>
      </c>
      <c r="O67" s="71">
        <f>H67</f>
        <v>6639000</v>
      </c>
      <c r="P67" s="97">
        <f>J67</f>
        <v>0.13029925071481457</v>
      </c>
      <c r="Q67" s="104">
        <v>35</v>
      </c>
    </row>
    <row r="68" spans="1:17" x14ac:dyDescent="0.3">
      <c r="A68" s="14">
        <v>640.95000000000005</v>
      </c>
      <c r="B68" s="24">
        <f t="shared" ref="B68:B93" si="14">A68*25.4/1000-$A$3*25.4/1000</f>
        <v>17.152619999999999</v>
      </c>
      <c r="C68" s="13">
        <v>7.0000000000000007E-2</v>
      </c>
      <c r="D68" s="13">
        <v>2.66E-3</v>
      </c>
      <c r="E68" s="24">
        <f t="shared" ref="E68:E93" si="15">D68*6895</f>
        <v>18.340700000000002</v>
      </c>
      <c r="F68" s="10">
        <v>271400000</v>
      </c>
      <c r="G68" s="21">
        <f t="shared" ref="G68:G93" si="16">F68*0.00287</f>
        <v>778918</v>
      </c>
      <c r="H68" s="10">
        <v>6639000</v>
      </c>
      <c r="I68" s="21">
        <f t="shared" ref="I68:I93" si="17">H68*4.448</f>
        <v>29530272.000000004</v>
      </c>
      <c r="J68" s="16">
        <f t="shared" si="13"/>
        <v>0.13029925071481457</v>
      </c>
      <c r="K68" s="3"/>
      <c r="L68" s="3"/>
      <c r="P68" s="99"/>
    </row>
    <row r="69" spans="1:17" x14ac:dyDescent="0.3">
      <c r="A69" s="14">
        <v>642.45000000000005</v>
      </c>
      <c r="B69" s="24">
        <f t="shared" si="14"/>
        <v>17.190719999999999</v>
      </c>
      <c r="C69" s="13">
        <v>7.0000000000000007E-2</v>
      </c>
      <c r="D69" s="13">
        <v>2.66E-3</v>
      </c>
      <c r="E69" s="24">
        <f t="shared" si="15"/>
        <v>18.340700000000002</v>
      </c>
      <c r="F69" s="10">
        <v>271400000</v>
      </c>
      <c r="G69" s="21">
        <f t="shared" si="16"/>
        <v>778918</v>
      </c>
      <c r="H69" s="10">
        <v>6639000</v>
      </c>
      <c r="I69" s="21">
        <f t="shared" si="17"/>
        <v>29530272.000000004</v>
      </c>
      <c r="J69" s="16">
        <f t="shared" si="13"/>
        <v>0.13029925071481457</v>
      </c>
      <c r="K69" s="70">
        <f>B69-B68</f>
        <v>3.8100000000000023E-2</v>
      </c>
      <c r="L69" s="71">
        <f>C69</f>
        <v>7.0000000000000007E-2</v>
      </c>
      <c r="M69" s="71">
        <f>D69</f>
        <v>2.66E-3</v>
      </c>
      <c r="N69" s="71">
        <f>F69</f>
        <v>271400000</v>
      </c>
      <c r="O69" s="71">
        <f>H69</f>
        <v>6639000</v>
      </c>
      <c r="P69" s="97">
        <f>J69</f>
        <v>0.13029925071481457</v>
      </c>
      <c r="Q69" s="104">
        <v>36</v>
      </c>
    </row>
    <row r="70" spans="1:17" x14ac:dyDescent="0.3">
      <c r="A70" s="14">
        <v>643.45000000000005</v>
      </c>
      <c r="B70" s="24">
        <f t="shared" si="14"/>
        <v>17.21612</v>
      </c>
      <c r="C70" s="13">
        <v>0.9</v>
      </c>
      <c r="D70" s="13">
        <v>4.4569999999999999E-2</v>
      </c>
      <c r="E70" s="24">
        <f t="shared" si="15"/>
        <v>307.31014999999996</v>
      </c>
      <c r="F70" s="10">
        <v>271400000</v>
      </c>
      <c r="G70" s="21">
        <f t="shared" si="16"/>
        <v>778918</v>
      </c>
      <c r="H70" s="10">
        <v>1169000</v>
      </c>
      <c r="I70" s="21">
        <f t="shared" si="17"/>
        <v>5199712</v>
      </c>
      <c r="J70" s="16">
        <f t="shared" si="13"/>
        <v>0.11413889251623587</v>
      </c>
      <c r="K70" s="3"/>
      <c r="L70" s="3"/>
      <c r="P70" s="99"/>
    </row>
    <row r="71" spans="1:17" x14ac:dyDescent="0.3">
      <c r="A71" s="14">
        <v>643.95000000000005</v>
      </c>
      <c r="B71" s="24">
        <f t="shared" si="14"/>
        <v>17.228819999999999</v>
      </c>
      <c r="C71" s="13">
        <v>0.9</v>
      </c>
      <c r="D71" s="13">
        <v>4.4569999999999999E-2</v>
      </c>
      <c r="E71" s="24">
        <f t="shared" si="15"/>
        <v>307.31014999999996</v>
      </c>
      <c r="F71" s="10">
        <v>271400000</v>
      </c>
      <c r="G71" s="21">
        <f t="shared" si="16"/>
        <v>778918</v>
      </c>
      <c r="H71" s="10">
        <v>1169000</v>
      </c>
      <c r="I71" s="21">
        <f t="shared" si="17"/>
        <v>5199712</v>
      </c>
      <c r="J71" s="16">
        <f t="shared" si="13"/>
        <v>0.11413889251623587</v>
      </c>
      <c r="K71" s="70">
        <f>B71-B70</f>
        <v>1.2699999999998823E-2</v>
      </c>
      <c r="L71" s="71">
        <f>C71</f>
        <v>0.9</v>
      </c>
      <c r="M71" s="71">
        <f>D71</f>
        <v>4.4569999999999999E-2</v>
      </c>
      <c r="N71" s="71">
        <f>F71</f>
        <v>271400000</v>
      </c>
      <c r="O71" s="71">
        <f>H71</f>
        <v>1169000</v>
      </c>
      <c r="P71" s="97">
        <f>J71</f>
        <v>0.11413889251623587</v>
      </c>
      <c r="Q71" s="104">
        <v>37</v>
      </c>
    </row>
    <row r="72" spans="1:17" x14ac:dyDescent="0.3">
      <c r="A72" s="14">
        <v>643.95000000000005</v>
      </c>
      <c r="B72" s="24">
        <f t="shared" si="14"/>
        <v>17.228819999999999</v>
      </c>
      <c r="C72" s="13">
        <v>0.9</v>
      </c>
      <c r="D72" s="13">
        <v>4.4569999999999999E-2</v>
      </c>
      <c r="E72" s="24">
        <f t="shared" si="15"/>
        <v>307.31014999999996</v>
      </c>
      <c r="F72" s="10">
        <v>376000000</v>
      </c>
      <c r="G72" s="21">
        <f t="shared" si="16"/>
        <v>1079120</v>
      </c>
      <c r="H72" s="10">
        <v>1169000</v>
      </c>
      <c r="I72" s="21">
        <f t="shared" si="17"/>
        <v>5199712</v>
      </c>
      <c r="J72" s="16">
        <f t="shared" si="13"/>
        <v>0.11413889251623587</v>
      </c>
      <c r="K72" s="3"/>
      <c r="L72" s="3"/>
      <c r="P72" s="99"/>
    </row>
    <row r="73" spans="1:17" x14ac:dyDescent="0.3">
      <c r="A73" s="14">
        <v>647.45000000000005</v>
      </c>
      <c r="B73" s="24">
        <f t="shared" si="14"/>
        <v>17.317719999999998</v>
      </c>
      <c r="C73" s="13">
        <v>0.9</v>
      </c>
      <c r="D73" s="13">
        <v>4.4569999999999999E-2</v>
      </c>
      <c r="E73" s="24">
        <f t="shared" si="15"/>
        <v>307.31014999999996</v>
      </c>
      <c r="F73" s="10">
        <v>376000000</v>
      </c>
      <c r="G73" s="21">
        <f t="shared" si="16"/>
        <v>1079120</v>
      </c>
      <c r="H73" s="10">
        <v>1169000</v>
      </c>
      <c r="I73" s="21">
        <f t="shared" si="17"/>
        <v>5199712</v>
      </c>
      <c r="J73" s="16">
        <f t="shared" si="13"/>
        <v>0.11413889251623587</v>
      </c>
      <c r="K73" s="69"/>
      <c r="L73" s="69"/>
      <c r="M73" s="69"/>
      <c r="N73" s="69"/>
      <c r="O73" s="69"/>
      <c r="P73" s="102"/>
    </row>
    <row r="74" spans="1:17" x14ac:dyDescent="0.3">
      <c r="A74" s="7">
        <v>647.45000000000005</v>
      </c>
      <c r="B74" s="25">
        <f t="shared" si="14"/>
        <v>17.317719999999998</v>
      </c>
      <c r="C74" s="8">
        <v>0.9</v>
      </c>
      <c r="D74" s="8">
        <v>4.4569999999999999E-2</v>
      </c>
      <c r="E74" s="25">
        <f t="shared" si="15"/>
        <v>307.31014999999996</v>
      </c>
      <c r="F74" s="9">
        <v>376000000</v>
      </c>
      <c r="G74" s="22">
        <f t="shared" si="16"/>
        <v>1079120</v>
      </c>
      <c r="H74" s="9">
        <v>1169000</v>
      </c>
      <c r="I74" s="22">
        <f t="shared" si="17"/>
        <v>5199712</v>
      </c>
      <c r="J74" s="17">
        <f t="shared" si="13"/>
        <v>0.11413889251623587</v>
      </c>
      <c r="K74" s="3"/>
      <c r="L74" s="3"/>
      <c r="P74" s="99"/>
    </row>
    <row r="75" spans="1:17" x14ac:dyDescent="0.3">
      <c r="A75" s="4">
        <v>667.96</v>
      </c>
      <c r="B75" s="23">
        <f t="shared" si="14"/>
        <v>17.838674000000001</v>
      </c>
      <c r="C75" s="5">
        <v>0.9</v>
      </c>
      <c r="D75" s="5">
        <v>4.4569999999999999E-2</v>
      </c>
      <c r="E75" s="23">
        <f t="shared" si="15"/>
        <v>307.31014999999996</v>
      </c>
      <c r="F75" s="6">
        <v>376000000</v>
      </c>
      <c r="G75" s="20">
        <f t="shared" si="16"/>
        <v>1079120</v>
      </c>
      <c r="H75" s="6">
        <v>1169000</v>
      </c>
      <c r="I75" s="20">
        <f t="shared" si="17"/>
        <v>5199712</v>
      </c>
      <c r="J75" s="15">
        <f t="shared" si="13"/>
        <v>0.11413889251623587</v>
      </c>
      <c r="K75" s="3"/>
      <c r="L75" s="3"/>
      <c r="P75" s="99"/>
    </row>
    <row r="76" spans="1:17" x14ac:dyDescent="0.3">
      <c r="A76" s="14">
        <v>667.96</v>
      </c>
      <c r="B76" s="24">
        <f t="shared" si="14"/>
        <v>17.838674000000001</v>
      </c>
      <c r="C76" s="13">
        <v>0.9</v>
      </c>
      <c r="D76" s="13">
        <v>4.4569999999999999E-2</v>
      </c>
      <c r="E76" s="24">
        <f t="shared" si="15"/>
        <v>307.31014999999996</v>
      </c>
      <c r="F76" s="10">
        <v>376000000</v>
      </c>
      <c r="G76" s="21">
        <f t="shared" si="16"/>
        <v>1079120</v>
      </c>
      <c r="H76" s="10">
        <v>1169000</v>
      </c>
      <c r="I76" s="21">
        <f t="shared" si="17"/>
        <v>5199712</v>
      </c>
      <c r="J76" s="16">
        <f t="shared" si="13"/>
        <v>0.11413889251623587</v>
      </c>
      <c r="K76" s="3"/>
      <c r="L76" s="3"/>
      <c r="P76" s="99"/>
    </row>
    <row r="77" spans="1:17" x14ac:dyDescent="0.3">
      <c r="A77" s="14">
        <v>671.46199999999999</v>
      </c>
      <c r="B77" s="24">
        <f t="shared" si="14"/>
        <v>17.9276248</v>
      </c>
      <c r="C77" s="13">
        <v>0.9</v>
      </c>
      <c r="D77" s="13">
        <v>4.4569999999999999E-2</v>
      </c>
      <c r="E77" s="24">
        <f t="shared" si="15"/>
        <v>307.31014999999996</v>
      </c>
      <c r="F77" s="10">
        <v>376000000</v>
      </c>
      <c r="G77" s="21">
        <f t="shared" si="16"/>
        <v>1079120</v>
      </c>
      <c r="H77" s="10">
        <v>1169000</v>
      </c>
      <c r="I77" s="21">
        <f t="shared" si="17"/>
        <v>5199712</v>
      </c>
      <c r="J77" s="16">
        <f t="shared" si="13"/>
        <v>0.11413889251623587</v>
      </c>
      <c r="K77" s="70">
        <f>B77-B72</f>
        <v>0.69880480000000134</v>
      </c>
      <c r="L77" s="71">
        <f>C77</f>
        <v>0.9</v>
      </c>
      <c r="M77" s="71">
        <f>D77</f>
        <v>4.4569999999999999E-2</v>
      </c>
      <c r="N77" s="71">
        <f>F77</f>
        <v>376000000</v>
      </c>
      <c r="O77" s="71">
        <f>H77</f>
        <v>1169000</v>
      </c>
      <c r="P77" s="97">
        <f>J77</f>
        <v>0.11413889251623587</v>
      </c>
      <c r="Q77" s="104">
        <v>38</v>
      </c>
    </row>
    <row r="78" spans="1:17" x14ac:dyDescent="0.3">
      <c r="A78" s="14">
        <v>671.46199999999999</v>
      </c>
      <c r="B78" s="24">
        <f t="shared" si="14"/>
        <v>17.9276248</v>
      </c>
      <c r="C78" s="13">
        <v>0.9</v>
      </c>
      <c r="D78" s="13">
        <v>4.4569999999999999E-2</v>
      </c>
      <c r="E78" s="24">
        <f t="shared" si="15"/>
        <v>307.31014999999996</v>
      </c>
      <c r="F78" s="10">
        <v>200140000</v>
      </c>
      <c r="G78" s="21">
        <f t="shared" si="16"/>
        <v>574401.80000000005</v>
      </c>
      <c r="H78" s="10">
        <v>1169000</v>
      </c>
      <c r="I78" s="21">
        <f t="shared" si="17"/>
        <v>5199712</v>
      </c>
      <c r="J78" s="16">
        <f t="shared" si="13"/>
        <v>0.11413889251623587</v>
      </c>
      <c r="K78" s="3"/>
      <c r="L78" s="3"/>
      <c r="P78" s="99"/>
    </row>
    <row r="79" spans="1:17" x14ac:dyDescent="0.3">
      <c r="A79" s="14">
        <v>672.96199999999999</v>
      </c>
      <c r="B79" s="24">
        <f t="shared" si="14"/>
        <v>17.965724799999997</v>
      </c>
      <c r="C79" s="13">
        <v>0.9</v>
      </c>
      <c r="D79" s="13">
        <v>4.4569999999999999E-2</v>
      </c>
      <c r="E79" s="24">
        <f t="shared" si="15"/>
        <v>307.31014999999996</v>
      </c>
      <c r="F79" s="10">
        <v>200140000</v>
      </c>
      <c r="G79" s="21">
        <f t="shared" si="16"/>
        <v>574401.80000000005</v>
      </c>
      <c r="H79" s="10">
        <v>1169000</v>
      </c>
      <c r="I79" s="21">
        <f t="shared" si="17"/>
        <v>5199712</v>
      </c>
      <c r="J79" s="16">
        <f t="shared" si="13"/>
        <v>0.11413889251623587</v>
      </c>
      <c r="K79" s="70">
        <f>B79-B78</f>
        <v>3.809999999999647E-2</v>
      </c>
      <c r="L79" s="71">
        <f>C79</f>
        <v>0.9</v>
      </c>
      <c r="M79" s="71">
        <f>D79</f>
        <v>4.4569999999999999E-2</v>
      </c>
      <c r="N79" s="71">
        <f>F79</f>
        <v>200140000</v>
      </c>
      <c r="O79" s="71">
        <f>H79</f>
        <v>1169000</v>
      </c>
      <c r="P79" s="97">
        <f>J79</f>
        <v>0.11413889251623587</v>
      </c>
      <c r="Q79" s="104">
        <v>39</v>
      </c>
    </row>
    <row r="80" spans="1:17" x14ac:dyDescent="0.3">
      <c r="A80" s="14">
        <v>672.96199999999999</v>
      </c>
      <c r="B80" s="24">
        <f t="shared" si="14"/>
        <v>17.965724799999997</v>
      </c>
      <c r="C80" s="13">
        <v>0.14000000000000001</v>
      </c>
      <c r="D80" s="13">
        <v>3.4399999999999999E-3</v>
      </c>
      <c r="E80" s="24">
        <f t="shared" si="15"/>
        <v>23.718799999999998</v>
      </c>
      <c r="F80" s="10">
        <v>200140000</v>
      </c>
      <c r="G80" s="21">
        <f t="shared" si="16"/>
        <v>574401.80000000005</v>
      </c>
      <c r="H80" s="10">
        <v>1000000</v>
      </c>
      <c r="I80" s="21">
        <f t="shared" si="17"/>
        <v>4448000</v>
      </c>
      <c r="J80" s="16">
        <f t="shared" si="13"/>
        <v>0.16203861153412469</v>
      </c>
      <c r="K80" s="3"/>
      <c r="L80" s="3"/>
      <c r="P80" s="99"/>
    </row>
    <row r="81" spans="1:19" x14ac:dyDescent="0.3">
      <c r="A81" s="14">
        <v>674.46199999999999</v>
      </c>
      <c r="B81" s="24">
        <f t="shared" si="14"/>
        <v>18.0038248</v>
      </c>
      <c r="C81" s="13">
        <v>0.14000000000000001</v>
      </c>
      <c r="D81" s="13">
        <v>3.4399999999999999E-3</v>
      </c>
      <c r="E81" s="24">
        <f t="shared" si="15"/>
        <v>23.718799999999998</v>
      </c>
      <c r="F81" s="10">
        <v>200140000</v>
      </c>
      <c r="G81" s="21">
        <f t="shared" si="16"/>
        <v>574401.80000000005</v>
      </c>
      <c r="H81" s="10">
        <v>1000000</v>
      </c>
      <c r="I81" s="21">
        <f t="shared" si="17"/>
        <v>4448000</v>
      </c>
      <c r="J81" s="16">
        <f t="shared" si="13"/>
        <v>0.16203861153412469</v>
      </c>
      <c r="K81" s="70">
        <f>B81-B80</f>
        <v>3.8100000000003575E-2</v>
      </c>
      <c r="L81" s="71">
        <f>C81</f>
        <v>0.14000000000000001</v>
      </c>
      <c r="M81" s="71">
        <f>D81</f>
        <v>3.4399999999999999E-3</v>
      </c>
      <c r="N81" s="71">
        <f>F81</f>
        <v>200140000</v>
      </c>
      <c r="O81" s="71">
        <f>H81</f>
        <v>1000000</v>
      </c>
      <c r="P81" s="97">
        <f>J81</f>
        <v>0.16203861153412469</v>
      </c>
      <c r="Q81" s="104">
        <v>40</v>
      </c>
    </row>
    <row r="82" spans="1:19" x14ac:dyDescent="0.3">
      <c r="A82" s="14">
        <v>674.46199999999999</v>
      </c>
      <c r="B82" s="24">
        <f t="shared" si="14"/>
        <v>18.0038248</v>
      </c>
      <c r="C82" s="13">
        <v>0.14000000000000001</v>
      </c>
      <c r="D82" s="13">
        <v>3.4399999999999999E-3</v>
      </c>
      <c r="E82" s="24">
        <f t="shared" si="15"/>
        <v>23.718799999999998</v>
      </c>
      <c r="F82" s="10">
        <v>250000000</v>
      </c>
      <c r="G82" s="21">
        <f t="shared" si="16"/>
        <v>717500</v>
      </c>
      <c r="H82" s="10">
        <v>1000000</v>
      </c>
      <c r="I82" s="21">
        <f t="shared" si="17"/>
        <v>4448000</v>
      </c>
      <c r="J82" s="16">
        <f t="shared" si="13"/>
        <v>0.16203861153412469</v>
      </c>
      <c r="K82" s="3"/>
      <c r="L82" s="3"/>
      <c r="P82" s="99"/>
    </row>
    <row r="83" spans="1:19" x14ac:dyDescent="0.3">
      <c r="A83" s="14">
        <v>698.45</v>
      </c>
      <c r="B83" s="24">
        <f t="shared" si="14"/>
        <v>18.613119999999999</v>
      </c>
      <c r="C83" s="13">
        <v>0.14000000000000001</v>
      </c>
      <c r="D83" s="13">
        <v>3.4399999999999999E-3</v>
      </c>
      <c r="E83" s="24">
        <f t="shared" si="15"/>
        <v>23.718799999999998</v>
      </c>
      <c r="F83" s="10">
        <v>250000000</v>
      </c>
      <c r="G83" s="21">
        <f t="shared" si="16"/>
        <v>717500</v>
      </c>
      <c r="H83" s="10">
        <v>1000000</v>
      </c>
      <c r="I83" s="21">
        <f t="shared" si="17"/>
        <v>4448000</v>
      </c>
      <c r="J83" s="16">
        <f t="shared" si="13"/>
        <v>0.16203861153412469</v>
      </c>
      <c r="K83" s="70">
        <f>B83-B82</f>
        <v>0.60929519999999826</v>
      </c>
      <c r="L83" s="71">
        <f>C83</f>
        <v>0.14000000000000001</v>
      </c>
      <c r="M83" s="71">
        <f>D83</f>
        <v>3.4399999999999999E-3</v>
      </c>
      <c r="N83" s="71">
        <f>F83</f>
        <v>250000000</v>
      </c>
      <c r="O83" s="71">
        <f>H83</f>
        <v>1000000</v>
      </c>
      <c r="P83" s="97">
        <f>J83</f>
        <v>0.16203861153412469</v>
      </c>
      <c r="Q83" s="104">
        <v>41</v>
      </c>
    </row>
    <row r="84" spans="1:19" x14ac:dyDescent="0.3">
      <c r="A84" s="7">
        <v>698.45</v>
      </c>
      <c r="B84" s="25">
        <f t="shared" si="14"/>
        <v>18.613119999999999</v>
      </c>
      <c r="C84" s="8">
        <v>0.14000000000000001</v>
      </c>
      <c r="D84" s="8">
        <v>1.49E-2</v>
      </c>
      <c r="E84" s="25">
        <f t="shared" si="15"/>
        <v>102.7355</v>
      </c>
      <c r="F84" s="9">
        <v>250000000</v>
      </c>
      <c r="G84" s="22">
        <f t="shared" si="16"/>
        <v>717500</v>
      </c>
      <c r="H84" s="9">
        <v>1000000</v>
      </c>
      <c r="I84" s="22">
        <f t="shared" si="17"/>
        <v>4448000</v>
      </c>
      <c r="J84" s="17">
        <f t="shared" si="13"/>
        <v>7.785824323903319E-2</v>
      </c>
      <c r="K84" s="3"/>
      <c r="L84" s="3"/>
      <c r="P84" s="99"/>
    </row>
    <row r="85" spans="1:19" x14ac:dyDescent="0.3">
      <c r="A85" s="4">
        <v>699.76</v>
      </c>
      <c r="B85" s="23">
        <f t="shared" si="14"/>
        <v>18.646393999999997</v>
      </c>
      <c r="C85" s="5">
        <v>0.14000000000000001</v>
      </c>
      <c r="D85" s="5">
        <v>1.49E-2</v>
      </c>
      <c r="E85" s="23">
        <f t="shared" si="15"/>
        <v>102.7355</v>
      </c>
      <c r="F85" s="6">
        <v>250000000</v>
      </c>
      <c r="G85" s="20">
        <f t="shared" si="16"/>
        <v>717500</v>
      </c>
      <c r="H85" s="6">
        <v>1000000</v>
      </c>
      <c r="I85" s="20">
        <f t="shared" si="17"/>
        <v>4448000</v>
      </c>
      <c r="J85" s="15">
        <f t="shared" si="13"/>
        <v>7.785824323903319E-2</v>
      </c>
      <c r="K85" s="70">
        <f>B85-B84</f>
        <v>3.3273999999998694E-2</v>
      </c>
      <c r="L85" s="71">
        <f>C85</f>
        <v>0.14000000000000001</v>
      </c>
      <c r="M85" s="71">
        <f>D85</f>
        <v>1.49E-2</v>
      </c>
      <c r="N85" s="71">
        <f>F85</f>
        <v>250000000</v>
      </c>
      <c r="O85" s="71">
        <f>H85</f>
        <v>1000000</v>
      </c>
      <c r="P85" s="97">
        <f>J85</f>
        <v>7.785824323903319E-2</v>
      </c>
      <c r="Q85" s="104">
        <v>42</v>
      </c>
    </row>
    <row r="86" spans="1:19" x14ac:dyDescent="0.3">
      <c r="A86" s="14">
        <v>699.76</v>
      </c>
      <c r="B86" s="24">
        <f t="shared" si="14"/>
        <v>18.646393999999997</v>
      </c>
      <c r="C86" s="13">
        <v>0.14000000000000001</v>
      </c>
      <c r="D86" s="13">
        <v>1.49E-2</v>
      </c>
      <c r="E86" s="24">
        <f t="shared" si="15"/>
        <v>102.7355</v>
      </c>
      <c r="F86" s="10">
        <v>136400000</v>
      </c>
      <c r="G86" s="21">
        <f t="shared" si="16"/>
        <v>391468</v>
      </c>
      <c r="H86" s="10">
        <v>1000000</v>
      </c>
      <c r="I86" s="21">
        <f t="shared" si="17"/>
        <v>4448000</v>
      </c>
      <c r="J86" s="16">
        <f t="shared" si="13"/>
        <v>7.785824323903319E-2</v>
      </c>
      <c r="K86" s="3"/>
      <c r="L86" s="3"/>
      <c r="P86" s="99"/>
    </row>
    <row r="87" spans="1:19" x14ac:dyDescent="0.3">
      <c r="A87" s="14">
        <v>701.26</v>
      </c>
      <c r="B87" s="24">
        <f t="shared" si="14"/>
        <v>18.684493999999997</v>
      </c>
      <c r="C87" s="13">
        <v>0.14000000000000001</v>
      </c>
      <c r="D87" s="13">
        <v>1.49E-2</v>
      </c>
      <c r="E87" s="24">
        <f t="shared" si="15"/>
        <v>102.7355</v>
      </c>
      <c r="F87" s="10">
        <v>136400000</v>
      </c>
      <c r="G87" s="21">
        <f t="shared" si="16"/>
        <v>391468</v>
      </c>
      <c r="H87" s="10">
        <v>1000000</v>
      </c>
      <c r="I87" s="21">
        <f t="shared" si="17"/>
        <v>4448000</v>
      </c>
      <c r="J87" s="16">
        <f t="shared" si="13"/>
        <v>7.785824323903319E-2</v>
      </c>
      <c r="K87" s="70">
        <f>B87-B86</f>
        <v>3.8100000000000023E-2</v>
      </c>
      <c r="L87" s="71">
        <f>C87</f>
        <v>0.14000000000000001</v>
      </c>
      <c r="M87" s="71">
        <f>D87</f>
        <v>1.49E-2</v>
      </c>
      <c r="N87" s="71">
        <f>F87</f>
        <v>136400000</v>
      </c>
      <c r="O87" s="71">
        <f>H87</f>
        <v>1000000</v>
      </c>
      <c r="P87" s="97">
        <f>J87</f>
        <v>7.785824323903319E-2</v>
      </c>
      <c r="Q87" s="104">
        <v>43</v>
      </c>
    </row>
    <row r="88" spans="1:19" x14ac:dyDescent="0.3">
      <c r="A88" s="14">
        <v>701.26</v>
      </c>
      <c r="B88" s="24">
        <f t="shared" si="14"/>
        <v>18.684493999999997</v>
      </c>
      <c r="C88" s="13">
        <v>0.38</v>
      </c>
      <c r="D88" s="13">
        <v>1.49E-2</v>
      </c>
      <c r="E88" s="24">
        <f t="shared" si="15"/>
        <v>102.7355</v>
      </c>
      <c r="F88" s="10">
        <v>136400000</v>
      </c>
      <c r="G88" s="21">
        <f t="shared" si="16"/>
        <v>391468</v>
      </c>
      <c r="H88" s="10">
        <v>500000</v>
      </c>
      <c r="I88" s="21">
        <f t="shared" si="17"/>
        <v>2224000</v>
      </c>
      <c r="J88" s="16">
        <f t="shared" si="13"/>
        <v>0.1282721519521792</v>
      </c>
      <c r="K88" s="3"/>
      <c r="L88" s="3"/>
      <c r="P88" s="99"/>
    </row>
    <row r="89" spans="1:19" x14ac:dyDescent="0.3">
      <c r="A89" s="14">
        <v>702.76</v>
      </c>
      <c r="B89" s="24">
        <f t="shared" si="14"/>
        <v>18.722593999999997</v>
      </c>
      <c r="C89" s="13">
        <v>0.38</v>
      </c>
      <c r="D89" s="13">
        <v>1.49E-2</v>
      </c>
      <c r="E89" s="24">
        <f t="shared" si="15"/>
        <v>102.7355</v>
      </c>
      <c r="F89" s="10">
        <v>136400000</v>
      </c>
      <c r="G89" s="21">
        <f t="shared" si="16"/>
        <v>391468</v>
      </c>
      <c r="H89" s="10">
        <v>500000</v>
      </c>
      <c r="I89" s="21">
        <f t="shared" si="17"/>
        <v>2224000</v>
      </c>
      <c r="J89" s="16">
        <f t="shared" si="13"/>
        <v>0.1282721519521792</v>
      </c>
      <c r="K89" s="70">
        <f>B89-B88</f>
        <v>3.8100000000000023E-2</v>
      </c>
      <c r="L89" s="71">
        <f>C89</f>
        <v>0.38</v>
      </c>
      <c r="M89" s="71">
        <f>D89</f>
        <v>1.49E-2</v>
      </c>
      <c r="N89" s="71">
        <f>F89</f>
        <v>136400000</v>
      </c>
      <c r="O89" s="71">
        <f>H89</f>
        <v>500000</v>
      </c>
      <c r="P89" s="97">
        <f>J89</f>
        <v>0.1282721519521792</v>
      </c>
      <c r="Q89" s="104">
        <v>44</v>
      </c>
    </row>
    <row r="90" spans="1:19" x14ac:dyDescent="0.3">
      <c r="A90" s="14">
        <v>702.76</v>
      </c>
      <c r="B90" s="24">
        <f t="shared" si="14"/>
        <v>18.722593999999997</v>
      </c>
      <c r="C90" s="13">
        <v>0.38</v>
      </c>
      <c r="D90" s="13">
        <v>1.49E-2</v>
      </c>
      <c r="E90" s="24">
        <f t="shared" si="15"/>
        <v>102.7355</v>
      </c>
      <c r="F90" s="10">
        <v>250000000</v>
      </c>
      <c r="G90" s="21">
        <f t="shared" si="16"/>
        <v>717500</v>
      </c>
      <c r="H90" s="10">
        <v>500000</v>
      </c>
      <c r="I90" s="21">
        <f t="shared" si="17"/>
        <v>2224000</v>
      </c>
      <c r="J90" s="16">
        <f t="shared" si="13"/>
        <v>0.1282721519521792</v>
      </c>
      <c r="K90" s="3"/>
      <c r="L90" s="3"/>
      <c r="P90" s="99"/>
    </row>
    <row r="91" spans="1:19" x14ac:dyDescent="0.3">
      <c r="A91" s="14">
        <v>712.65</v>
      </c>
      <c r="B91" s="24">
        <f t="shared" si="14"/>
        <v>18.973799999999997</v>
      </c>
      <c r="C91" s="13">
        <v>0.38</v>
      </c>
      <c r="D91" s="13">
        <v>1.49E-2</v>
      </c>
      <c r="E91" s="24">
        <f t="shared" si="15"/>
        <v>102.7355</v>
      </c>
      <c r="F91" s="10">
        <v>250000000</v>
      </c>
      <c r="G91" s="21">
        <f t="shared" si="16"/>
        <v>717500</v>
      </c>
      <c r="H91" s="10">
        <v>500000</v>
      </c>
      <c r="I91" s="21">
        <f t="shared" si="17"/>
        <v>2224000</v>
      </c>
      <c r="J91" s="16">
        <f t="shared" si="13"/>
        <v>0.1282721519521792</v>
      </c>
      <c r="K91" s="70">
        <f>B91-B90</f>
        <v>0.25120599999999982</v>
      </c>
      <c r="L91" s="71">
        <f>C91</f>
        <v>0.38</v>
      </c>
      <c r="M91" s="71">
        <f>D91</f>
        <v>1.49E-2</v>
      </c>
      <c r="N91" s="71">
        <f>F91</f>
        <v>250000000</v>
      </c>
      <c r="O91" s="71">
        <f>H91</f>
        <v>500000</v>
      </c>
      <c r="P91" s="97">
        <f>J91</f>
        <v>0.1282721519521792</v>
      </c>
      <c r="Q91" s="104">
        <v>45</v>
      </c>
    </row>
    <row r="92" spans="1:19" x14ac:dyDescent="0.3">
      <c r="A92" s="14">
        <v>712.65</v>
      </c>
      <c r="B92" s="24">
        <f t="shared" si="14"/>
        <v>18.973799999999997</v>
      </c>
      <c r="C92" s="13">
        <v>0.38</v>
      </c>
      <c r="D92" s="13">
        <v>2.5900000000000001E-4</v>
      </c>
      <c r="E92" s="24">
        <f t="shared" si="15"/>
        <v>1.7858050000000001</v>
      </c>
      <c r="F92" s="10">
        <v>250000000</v>
      </c>
      <c r="G92" s="21">
        <f t="shared" si="16"/>
        <v>717500</v>
      </c>
      <c r="H92" s="10">
        <v>500000</v>
      </c>
      <c r="I92" s="21">
        <f t="shared" si="17"/>
        <v>2224000</v>
      </c>
      <c r="J92" s="16">
        <f t="shared" si="13"/>
        <v>0.97291664358607588</v>
      </c>
      <c r="K92" s="3"/>
      <c r="L92" s="3"/>
      <c r="P92" s="99"/>
    </row>
    <row r="93" spans="1:19" x14ac:dyDescent="0.3">
      <c r="A93" s="7">
        <v>716.95</v>
      </c>
      <c r="B93" s="25">
        <f t="shared" si="14"/>
        <v>19.083019999999998</v>
      </c>
      <c r="C93" s="8">
        <v>0.38</v>
      </c>
      <c r="D93" s="8">
        <v>2.5900000000000001E-4</v>
      </c>
      <c r="E93" s="25">
        <f t="shared" si="15"/>
        <v>1.7858050000000001</v>
      </c>
      <c r="F93" s="9">
        <v>250000000</v>
      </c>
      <c r="G93" s="22">
        <f t="shared" si="16"/>
        <v>717500</v>
      </c>
      <c r="H93" s="9">
        <v>500000</v>
      </c>
      <c r="I93" s="22">
        <f t="shared" si="17"/>
        <v>2224000</v>
      </c>
      <c r="J93" s="17">
        <f t="shared" si="13"/>
        <v>0.97291664358607588</v>
      </c>
      <c r="K93" s="70">
        <f>B93-B92</f>
        <v>0.10922000000000054</v>
      </c>
      <c r="L93" s="71">
        <f>C93</f>
        <v>0.38</v>
      </c>
      <c r="M93" s="71">
        <f>D93</f>
        <v>2.5900000000000001E-4</v>
      </c>
      <c r="N93" s="71">
        <f>F93</f>
        <v>250000000</v>
      </c>
      <c r="O93" s="71">
        <f>H93</f>
        <v>500000</v>
      </c>
      <c r="P93" s="97">
        <f>J93</f>
        <v>0.97291664358607588</v>
      </c>
      <c r="Q93" s="104">
        <v>46</v>
      </c>
    </row>
    <row r="94" spans="1:19" x14ac:dyDescent="0.3">
      <c r="B94" s="24">
        <f>B93</f>
        <v>19.083019999999998</v>
      </c>
      <c r="K94" s="3">
        <f>SUM(K4:K93)</f>
        <v>19.057619999999996</v>
      </c>
      <c r="L94" s="3"/>
      <c r="R94">
        <f>(-B64+B93)</f>
        <v>2.4663399999999989</v>
      </c>
    </row>
    <row r="95" spans="1:19" x14ac:dyDescent="0.3">
      <c r="K95" s="3"/>
      <c r="L95" s="3"/>
    </row>
    <row r="96" spans="1:19" x14ac:dyDescent="0.3">
      <c r="K96" s="3"/>
      <c r="L96" s="3"/>
      <c r="S96" s="105">
        <f>SUM(K65:K93)</f>
        <v>2.4409399999999977</v>
      </c>
    </row>
    <row r="97" spans="11:12" x14ac:dyDescent="0.3">
      <c r="K97" s="3"/>
      <c r="L97" s="3"/>
    </row>
    <row r="98" spans="11:12" x14ac:dyDescent="0.3">
      <c r="K98" s="3"/>
      <c r="L98" s="3"/>
    </row>
    <row r="153" spans="11:11" x14ac:dyDescent="0.3">
      <c r="K153" s="2" t="s">
        <v>20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opLeftCell="D91" zoomScaleNormal="100" workbookViewId="0">
      <selection activeCell="P113" sqref="P113"/>
    </sheetView>
  </sheetViews>
  <sheetFormatPr defaultRowHeight="14.4" x14ac:dyDescent="0.3"/>
  <cols>
    <col min="2" max="3" width="15.109375" bestFit="1" customWidth="1"/>
    <col min="4" max="4" width="15.109375" customWidth="1"/>
    <col min="5" max="6" width="15.21875" bestFit="1" customWidth="1"/>
    <col min="8" max="9" width="15.88671875" bestFit="1" customWidth="1"/>
  </cols>
  <sheetData>
    <row r="1" spans="1:9" x14ac:dyDescent="0.3">
      <c r="A1" s="106" t="s">
        <v>23</v>
      </c>
      <c r="B1" s="106" t="s">
        <v>24</v>
      </c>
      <c r="C1" s="106" t="s">
        <v>25</v>
      </c>
      <c r="D1" s="106" t="s">
        <v>23</v>
      </c>
      <c r="E1" s="106" t="s">
        <v>26</v>
      </c>
      <c r="F1" s="106" t="s">
        <v>27</v>
      </c>
      <c r="G1" s="106" t="s">
        <v>23</v>
      </c>
      <c r="H1" s="106" t="s">
        <v>28</v>
      </c>
      <c r="I1" s="106" t="s">
        <v>29</v>
      </c>
    </row>
    <row r="2" spans="1:9" x14ac:dyDescent="0.3">
      <c r="A2">
        <v>0</v>
      </c>
      <c r="B2">
        <v>0.157</v>
      </c>
      <c r="C2">
        <v>0.157</v>
      </c>
      <c r="D2">
        <v>0</v>
      </c>
      <c r="E2">
        <v>4.1000000000000003E-3</v>
      </c>
      <c r="F2" s="2">
        <v>4.1000000000000003E-3</v>
      </c>
      <c r="G2" s="2">
        <v>6.0900000000000003E-2</v>
      </c>
      <c r="H2" s="2">
        <v>0.08</v>
      </c>
      <c r="I2" s="2">
        <v>0.08</v>
      </c>
    </row>
    <row r="3" spans="1:9" x14ac:dyDescent="0.3">
      <c r="A3">
        <v>0.03</v>
      </c>
      <c r="B3">
        <v>6.2600000000000003E-2</v>
      </c>
      <c r="C3">
        <v>6.2600000000000003E-2</v>
      </c>
      <c r="D3">
        <v>3.95E-2</v>
      </c>
      <c r="E3">
        <v>4.1000000000000003E-3</v>
      </c>
      <c r="F3" s="2">
        <v>4.1000000000000003E-3</v>
      </c>
      <c r="G3" s="2">
        <v>0.53069999999999995</v>
      </c>
      <c r="H3" s="2">
        <v>1</v>
      </c>
      <c r="I3" s="2">
        <v>1</v>
      </c>
    </row>
    <row r="4" spans="1:9" x14ac:dyDescent="0.3">
      <c r="A4">
        <v>0.03</v>
      </c>
      <c r="B4">
        <v>0.28510000000000002</v>
      </c>
      <c r="C4">
        <v>0.28510000000000002</v>
      </c>
      <c r="D4">
        <v>3.95E-2</v>
      </c>
      <c r="E4">
        <v>1.09E-2</v>
      </c>
      <c r="F4" s="2">
        <v>1.09E-2</v>
      </c>
      <c r="G4" s="2">
        <v>0.56620000000000004</v>
      </c>
      <c r="H4" s="2">
        <v>0.3</v>
      </c>
      <c r="I4" s="2">
        <v>0.3</v>
      </c>
    </row>
    <row r="5" spans="1:9" x14ac:dyDescent="0.3">
      <c r="A5">
        <v>4.7199999999999999E-2</v>
      </c>
      <c r="B5">
        <v>0.312</v>
      </c>
      <c r="C5">
        <v>0.312</v>
      </c>
      <c r="D5">
        <v>6.0499999999999998E-2</v>
      </c>
      <c r="E5">
        <v>1.09E-2</v>
      </c>
      <c r="F5" s="2">
        <v>1.09E-2</v>
      </c>
      <c r="G5" s="2">
        <v>0.6361</v>
      </c>
      <c r="H5" s="2">
        <v>0.3</v>
      </c>
      <c r="I5" s="2">
        <v>0.3</v>
      </c>
    </row>
    <row r="6" spans="1:9" x14ac:dyDescent="0.3">
      <c r="A6">
        <v>5.3600000000000002E-2</v>
      </c>
      <c r="B6">
        <v>0.33460000000000001</v>
      </c>
      <c r="C6">
        <v>0.33460000000000001</v>
      </c>
      <c r="D6">
        <v>6.0499999999999998E-2</v>
      </c>
      <c r="E6">
        <v>1.72E-2</v>
      </c>
      <c r="F6" s="2">
        <v>1.72E-2</v>
      </c>
      <c r="G6" s="2">
        <v>0.8891</v>
      </c>
      <c r="H6" s="2">
        <v>0.3</v>
      </c>
      <c r="I6" s="2">
        <v>0.3</v>
      </c>
    </row>
    <row r="7" spans="1:9" x14ac:dyDescent="0.3">
      <c r="A7">
        <v>5.3600000000000002E-2</v>
      </c>
      <c r="B7">
        <v>3.3799999999999997E-2</v>
      </c>
      <c r="C7">
        <v>3.3799999999999997E-2</v>
      </c>
      <c r="D7">
        <v>0.1169</v>
      </c>
      <c r="E7">
        <v>1.72E-2</v>
      </c>
      <c r="F7" s="2">
        <v>1.72E-2</v>
      </c>
      <c r="G7" s="2">
        <v>0.89410000000000001</v>
      </c>
      <c r="H7" s="2">
        <v>1</v>
      </c>
      <c r="I7" s="2">
        <v>0.4</v>
      </c>
    </row>
    <row r="8" spans="1:9" x14ac:dyDescent="0.3">
      <c r="A8">
        <v>6.8099999999999994E-2</v>
      </c>
      <c r="B8">
        <v>3.3799999999999997E-2</v>
      </c>
      <c r="C8">
        <v>3.3799999999999997E-2</v>
      </c>
      <c r="D8">
        <v>0.1169</v>
      </c>
      <c r="E8">
        <v>1.1299999999999999E-2</v>
      </c>
      <c r="F8" s="2">
        <v>1.1299999999999999E-2</v>
      </c>
      <c r="G8" s="2">
        <v>0.95189999999999997</v>
      </c>
      <c r="H8" s="2">
        <v>1</v>
      </c>
      <c r="I8" s="2">
        <v>1</v>
      </c>
    </row>
    <row r="9" spans="1:9" x14ac:dyDescent="0.3">
      <c r="A9">
        <v>6.8099999999999994E-2</v>
      </c>
      <c r="B9">
        <v>7.46E-2</v>
      </c>
      <c r="C9">
        <v>7.46E-2</v>
      </c>
      <c r="D9">
        <v>0.5242</v>
      </c>
      <c r="E9">
        <v>1.1299999999999999E-2</v>
      </c>
      <c r="F9" s="2">
        <v>1.1299999999999999E-2</v>
      </c>
    </row>
    <row r="10" spans="1:9" x14ac:dyDescent="0.3">
      <c r="A10">
        <v>0.5181</v>
      </c>
      <c r="B10">
        <v>7.46E-2</v>
      </c>
      <c r="C10">
        <v>7.46E-2</v>
      </c>
      <c r="D10">
        <v>0.5242</v>
      </c>
      <c r="E10">
        <v>6.0000000000000001E-3</v>
      </c>
      <c r="F10" s="2">
        <v>6.0000000000000001E-3</v>
      </c>
    </row>
    <row r="11" spans="1:9" x14ac:dyDescent="0.3">
      <c r="A11">
        <v>0.5242</v>
      </c>
      <c r="B11">
        <v>0.104</v>
      </c>
      <c r="C11">
        <v>0.104</v>
      </c>
      <c r="D11">
        <v>0.56040000000000001</v>
      </c>
      <c r="E11">
        <v>6.0000000000000001E-3</v>
      </c>
      <c r="F11" s="2">
        <v>6.0000000000000001E-3</v>
      </c>
    </row>
    <row r="12" spans="1:9" x14ac:dyDescent="0.3">
      <c r="A12">
        <v>0.52500000000000002</v>
      </c>
      <c r="B12">
        <v>0.104</v>
      </c>
      <c r="C12">
        <v>0.104</v>
      </c>
      <c r="D12">
        <v>0.56040000000000001</v>
      </c>
      <c r="E12">
        <v>1.8E-3</v>
      </c>
      <c r="F12" s="2">
        <v>1.8E-3</v>
      </c>
    </row>
    <row r="13" spans="1:9" x14ac:dyDescent="0.3">
      <c r="A13">
        <v>0.52500000000000002</v>
      </c>
      <c r="B13">
        <v>2.8999999999999998E-3</v>
      </c>
      <c r="C13">
        <v>2.8999999999999998E-3</v>
      </c>
      <c r="D13">
        <v>0.56289999999999996</v>
      </c>
      <c r="E13">
        <v>1.6000000000000001E-3</v>
      </c>
      <c r="F13" s="2">
        <v>1.4E-3</v>
      </c>
    </row>
    <row r="14" spans="1:9" x14ac:dyDescent="0.3">
      <c r="A14">
        <v>0.53710000000000002</v>
      </c>
      <c r="B14">
        <v>2.8999999999999998E-3</v>
      </c>
      <c r="C14">
        <v>2.8999999999999998E-3</v>
      </c>
      <c r="D14">
        <v>0.56489999999999996</v>
      </c>
      <c r="E14">
        <v>1.8E-3</v>
      </c>
      <c r="F14" s="2">
        <v>1.8E-3</v>
      </c>
    </row>
    <row r="15" spans="1:9" x14ac:dyDescent="0.3">
      <c r="A15">
        <v>0.53710000000000002</v>
      </c>
      <c r="B15">
        <v>0.3926</v>
      </c>
      <c r="C15">
        <v>0.3926</v>
      </c>
      <c r="D15">
        <v>0.56689999999999996</v>
      </c>
      <c r="E15">
        <v>1.4E-3</v>
      </c>
      <c r="F15" s="2">
        <v>1.4E-3</v>
      </c>
    </row>
    <row r="16" spans="1:9" x14ac:dyDescent="0.3">
      <c r="A16">
        <v>0.53749999999999998</v>
      </c>
      <c r="B16">
        <v>0.3926</v>
      </c>
      <c r="C16">
        <v>0.3926</v>
      </c>
      <c r="D16">
        <v>0.56810000000000005</v>
      </c>
      <c r="E16">
        <v>1.5E-3</v>
      </c>
      <c r="F16" s="2">
        <v>1.5E-3</v>
      </c>
    </row>
    <row r="17" spans="1:6" x14ac:dyDescent="0.3">
      <c r="A17">
        <v>0.55359999999999998</v>
      </c>
      <c r="B17">
        <v>6.59E-2</v>
      </c>
      <c r="C17">
        <v>6.59E-2</v>
      </c>
      <c r="D17">
        <v>0.56969999999999998</v>
      </c>
      <c r="E17">
        <v>1.6000000000000001E-3</v>
      </c>
      <c r="F17" s="2">
        <v>1.6000000000000001E-3</v>
      </c>
    </row>
    <row r="18" spans="1:6" x14ac:dyDescent="0.3">
      <c r="A18">
        <v>0.56489999999999996</v>
      </c>
      <c r="B18">
        <v>6.59E-2</v>
      </c>
      <c r="C18">
        <v>6.59E-2</v>
      </c>
      <c r="D18">
        <v>0.58260000000000001</v>
      </c>
      <c r="E18">
        <v>1.4E-3</v>
      </c>
      <c r="F18" s="2">
        <v>1.4E-3</v>
      </c>
    </row>
    <row r="19" spans="1:6" x14ac:dyDescent="0.3">
      <c r="A19">
        <v>0.56489999999999996</v>
      </c>
      <c r="B19">
        <v>1.6000000000000001E-3</v>
      </c>
      <c r="C19">
        <v>1.6000000000000001E-3</v>
      </c>
      <c r="D19">
        <v>0.58630000000000004</v>
      </c>
      <c r="E19">
        <v>1.6999999999999999E-3</v>
      </c>
      <c r="F19" s="2">
        <v>1.6999999999999999E-3</v>
      </c>
    </row>
    <row r="20" spans="1:6" x14ac:dyDescent="0.3">
      <c r="A20">
        <v>0.56810000000000005</v>
      </c>
      <c r="B20">
        <v>1.6000000000000001E-3</v>
      </c>
      <c r="C20">
        <v>1.6000000000000001E-3</v>
      </c>
      <c r="D20">
        <v>0.5988</v>
      </c>
      <c r="E20">
        <v>1.6000000000000001E-3</v>
      </c>
      <c r="F20" s="2">
        <v>1.6000000000000001E-3</v>
      </c>
    </row>
    <row r="21" spans="1:6" x14ac:dyDescent="0.3">
      <c r="A21">
        <v>0.56810000000000005</v>
      </c>
      <c r="B21">
        <v>0.53129999999999999</v>
      </c>
      <c r="C21">
        <v>0.53129999999999999</v>
      </c>
      <c r="D21">
        <v>0.60450000000000004</v>
      </c>
      <c r="E21">
        <v>1.8E-3</v>
      </c>
      <c r="F21" s="2">
        <v>1.8E-3</v>
      </c>
    </row>
    <row r="22" spans="1:6" x14ac:dyDescent="0.3">
      <c r="A22">
        <v>0.56969999999999998</v>
      </c>
      <c r="B22">
        <v>0.36249999999999999</v>
      </c>
      <c r="C22">
        <v>0.36249999999999999</v>
      </c>
      <c r="D22">
        <v>0.60860000000000003</v>
      </c>
      <c r="E22">
        <v>2E-3</v>
      </c>
      <c r="F22" s="2">
        <v>2E-3</v>
      </c>
    </row>
    <row r="23" spans="1:6" x14ac:dyDescent="0.3">
      <c r="A23">
        <v>0.56969999999999998</v>
      </c>
      <c r="B23">
        <v>0.2369</v>
      </c>
      <c r="C23">
        <v>0.2369</v>
      </c>
      <c r="D23">
        <v>0.61129999999999995</v>
      </c>
      <c r="E23">
        <v>2.0999999999999999E-3</v>
      </c>
      <c r="F23" s="2">
        <v>2.0999999999999999E-3</v>
      </c>
    </row>
    <row r="24" spans="1:6" x14ac:dyDescent="0.3">
      <c r="A24">
        <v>0.58260000000000001</v>
      </c>
      <c r="B24">
        <v>8.4000000000000005E-2</v>
      </c>
      <c r="C24">
        <v>8.4000000000000005E-2</v>
      </c>
      <c r="D24">
        <v>0.62290000000000001</v>
      </c>
      <c r="E24">
        <v>2.5000000000000001E-3</v>
      </c>
      <c r="F24" s="2">
        <v>2.8999999999999998E-3</v>
      </c>
    </row>
    <row r="25" spans="1:6" x14ac:dyDescent="0.3">
      <c r="A25">
        <v>0.58460000000000001</v>
      </c>
      <c r="B25">
        <v>7.5999999999999998E-2</v>
      </c>
      <c r="C25">
        <v>7.5999999999999998E-2</v>
      </c>
      <c r="D25">
        <v>0.62350000000000005</v>
      </c>
      <c r="E25">
        <v>2.8E-3</v>
      </c>
      <c r="F25" s="2">
        <v>3.2000000000000002E-3</v>
      </c>
    </row>
    <row r="26" spans="1:6" x14ac:dyDescent="0.3">
      <c r="A26">
        <v>0.58630000000000004</v>
      </c>
      <c r="B26">
        <v>4.8000000000000001E-2</v>
      </c>
      <c r="C26">
        <v>4.8000000000000001E-2</v>
      </c>
      <c r="D26">
        <v>0.63100000000000001</v>
      </c>
      <c r="E26">
        <v>3.0999999999999999E-3</v>
      </c>
      <c r="F26" s="2">
        <v>3.5000000000000001E-3</v>
      </c>
    </row>
    <row r="27" spans="1:6" x14ac:dyDescent="0.3">
      <c r="A27">
        <v>0.5988</v>
      </c>
      <c r="B27">
        <v>3.1099999999999999E-2</v>
      </c>
      <c r="C27">
        <v>3.1099999999999999E-2</v>
      </c>
      <c r="D27" s="2">
        <v>0.8508</v>
      </c>
      <c r="E27" s="2">
        <v>3.0999999999999999E-3</v>
      </c>
      <c r="F27" s="2">
        <v>3.5000000000000001E-3</v>
      </c>
    </row>
    <row r="28" spans="1:6" x14ac:dyDescent="0.3">
      <c r="A28">
        <v>0.60450000000000004</v>
      </c>
      <c r="B28">
        <v>2.58E-2</v>
      </c>
      <c r="C28">
        <v>2.58E-2</v>
      </c>
      <c r="D28" s="2">
        <v>0.8508</v>
      </c>
      <c r="E28" s="2">
        <v>3.3E-3</v>
      </c>
      <c r="F28" s="2">
        <v>3.5000000000000001E-3</v>
      </c>
    </row>
    <row r="29" spans="1:6" x14ac:dyDescent="0.3">
      <c r="A29">
        <v>0.60860000000000003</v>
      </c>
      <c r="B29">
        <v>2.18E-2</v>
      </c>
      <c r="C29" s="2">
        <v>2.18E-2</v>
      </c>
      <c r="D29" s="2">
        <v>0.85150000000000003</v>
      </c>
      <c r="E29" s="2">
        <v>3.3E-3</v>
      </c>
      <c r="F29" s="2">
        <v>3.7000000000000002E-3</v>
      </c>
    </row>
    <row r="30" spans="1:6" x14ac:dyDescent="0.3">
      <c r="A30">
        <v>0.61129999999999995</v>
      </c>
      <c r="B30">
        <v>2.9000000000000001E-2</v>
      </c>
      <c r="C30" s="2">
        <v>2.9000000000000001E-2</v>
      </c>
      <c r="D30" s="2">
        <v>0.87170000000000003</v>
      </c>
      <c r="E30" s="2">
        <v>3.8E-3</v>
      </c>
      <c r="F30" s="2">
        <v>4.1000000000000003E-3</v>
      </c>
    </row>
    <row r="31" spans="1:6" x14ac:dyDescent="0.3">
      <c r="A31">
        <v>0.61129999999999995</v>
      </c>
      <c r="B31">
        <v>3.0200000000000001E-2</v>
      </c>
      <c r="C31" s="2">
        <v>3.8300000000000001E-2</v>
      </c>
      <c r="D31" s="2">
        <v>0.88100000000000001</v>
      </c>
      <c r="E31" s="2">
        <v>3.8999999999999998E-3</v>
      </c>
      <c r="F31" s="2">
        <v>4.3E-3</v>
      </c>
    </row>
    <row r="32" spans="1:6" x14ac:dyDescent="0.3">
      <c r="A32">
        <v>0.62290000000000001</v>
      </c>
      <c r="B32">
        <v>1.5699999999999999E-2</v>
      </c>
      <c r="C32" s="2">
        <v>2.4799999999999999E-2</v>
      </c>
      <c r="D32" s="2">
        <v>0.88100000000000001</v>
      </c>
      <c r="E32" s="2">
        <v>5.1999999999999998E-3</v>
      </c>
      <c r="F32" s="2">
        <v>5.5999999999999999E-3</v>
      </c>
    </row>
    <row r="33" spans="1:6" x14ac:dyDescent="0.3">
      <c r="A33">
        <v>0.62350000000000005</v>
      </c>
      <c r="B33">
        <v>1.52E-2</v>
      </c>
      <c r="C33" s="2">
        <v>2.4400000000000002E-2</v>
      </c>
      <c r="D33" s="2">
        <v>0.88500000000000001</v>
      </c>
      <c r="E33" s="2">
        <v>5.1999999999999998E-3</v>
      </c>
      <c r="F33" s="2">
        <v>5.1999999999999998E-3</v>
      </c>
    </row>
    <row r="34" spans="1:6" x14ac:dyDescent="0.3">
      <c r="A34">
        <v>0.63100000000000001</v>
      </c>
      <c r="B34">
        <v>0.151</v>
      </c>
      <c r="C34" s="2">
        <v>2.4199999999999999E-2</v>
      </c>
      <c r="D34" s="2">
        <v>0.88500000000000001</v>
      </c>
      <c r="E34" s="2">
        <v>4.1999999999999997E-3</v>
      </c>
      <c r="F34" s="2">
        <v>4.1999999999999997E-3</v>
      </c>
    </row>
    <row r="35" spans="1:6" x14ac:dyDescent="0.3">
      <c r="A35">
        <v>0.63329999999999997</v>
      </c>
      <c r="B35">
        <v>1.4999999999999999E-2</v>
      </c>
      <c r="C35" s="2">
        <v>2.41E-2</v>
      </c>
      <c r="D35" s="2">
        <v>0.8891</v>
      </c>
      <c r="E35" s="2">
        <v>4.1999999999999997E-3</v>
      </c>
      <c r="F35" s="2">
        <v>4.1999999999999997E-3</v>
      </c>
    </row>
    <row r="36" spans="1:6" x14ac:dyDescent="0.3">
      <c r="A36">
        <v>0.63519999999999999</v>
      </c>
      <c r="B36">
        <v>2.24E-2</v>
      </c>
      <c r="C36" s="2">
        <v>5.3E-3</v>
      </c>
      <c r="D36" s="2">
        <v>0.8891</v>
      </c>
      <c r="E36" s="2">
        <v>3.7000000000000002E-3</v>
      </c>
      <c r="F36" s="2">
        <v>3.7000000000000002E-3</v>
      </c>
    </row>
    <row r="37" spans="1:6" x14ac:dyDescent="0.3">
      <c r="A37">
        <v>0.63519999999999999</v>
      </c>
      <c r="B37">
        <v>5.0999999999999997E-2</v>
      </c>
      <c r="C37" s="2">
        <v>5.3E-3</v>
      </c>
      <c r="D37" s="2">
        <v>0.88990000000000002</v>
      </c>
      <c r="E37" s="2">
        <v>3.7000000000000002E-3</v>
      </c>
      <c r="F37" s="2">
        <v>3.7000000000000002E-3</v>
      </c>
    </row>
    <row r="38" spans="1:6" x14ac:dyDescent="0.3">
      <c r="A38">
        <v>0.63759999999999994</v>
      </c>
      <c r="B38">
        <v>5.1000000000000004E-3</v>
      </c>
      <c r="C38" s="2">
        <v>3.6400000000000002E-2</v>
      </c>
      <c r="D38" s="2">
        <v>0.89190000000000003</v>
      </c>
      <c r="E38" s="2">
        <v>3.5999999999999999E-3</v>
      </c>
      <c r="F38" s="2">
        <v>3.5999999999999999E-3</v>
      </c>
    </row>
    <row r="39" spans="1:6" x14ac:dyDescent="0.3">
      <c r="A39">
        <v>0.63759999999999994</v>
      </c>
      <c r="B39">
        <v>2.7300000000000001E-2</v>
      </c>
      <c r="C39" s="2">
        <v>3.8899999999999997E-2</v>
      </c>
      <c r="D39" s="2">
        <v>0.89349999999999996</v>
      </c>
      <c r="E39" s="2">
        <v>3.5999999999999999E-3</v>
      </c>
      <c r="F39" s="2">
        <v>3.5999999999999999E-3</v>
      </c>
    </row>
    <row r="40" spans="1:6" x14ac:dyDescent="0.3">
      <c r="A40">
        <v>0.63800000000000001</v>
      </c>
      <c r="B40">
        <v>2.98E-2</v>
      </c>
      <c r="C40" s="2">
        <v>2.6800000000000001E-2</v>
      </c>
      <c r="D40" s="2">
        <v>0.89549999999999996</v>
      </c>
      <c r="E40" s="2">
        <v>3.5999999999999999E-3</v>
      </c>
      <c r="F40" s="2">
        <v>3.5999999999999999E-3</v>
      </c>
    </row>
    <row r="41" spans="1:6" x14ac:dyDescent="0.3">
      <c r="A41">
        <v>0.63980000000000004</v>
      </c>
      <c r="B41">
        <v>0.17699999999999999</v>
      </c>
      <c r="C41" s="2">
        <v>2.92E-2</v>
      </c>
      <c r="D41" s="2">
        <v>0.91569999999999996</v>
      </c>
      <c r="E41" s="2">
        <v>3.3E-3</v>
      </c>
      <c r="F41" s="2">
        <v>3.3E-3</v>
      </c>
    </row>
    <row r="42" spans="1:6" x14ac:dyDescent="0.3">
      <c r="A42">
        <v>0.64139999999999997</v>
      </c>
      <c r="B42">
        <v>2.01E-2</v>
      </c>
      <c r="C42" s="2">
        <v>1.5900000000000001E-2</v>
      </c>
      <c r="D42" s="2">
        <v>0.94350000000000001</v>
      </c>
      <c r="E42" s="2">
        <v>3.3E-3</v>
      </c>
      <c r="F42" s="2">
        <v>3.3E-3</v>
      </c>
    </row>
    <row r="43" spans="1:6" x14ac:dyDescent="0.3">
      <c r="A43">
        <v>0.64280000000000004</v>
      </c>
      <c r="B43">
        <v>6.6E-3</v>
      </c>
      <c r="C43" s="2">
        <v>1.5900000000000001E-2</v>
      </c>
      <c r="D43" s="2">
        <v>0.94350000000000001</v>
      </c>
      <c r="E43" s="2">
        <v>3.8999999999999998E-3</v>
      </c>
      <c r="F43" s="2">
        <v>3.8999999999999998E-3</v>
      </c>
    </row>
    <row r="44" spans="1:6" x14ac:dyDescent="0.3">
      <c r="A44">
        <v>0.88380000000000003</v>
      </c>
      <c r="B44">
        <v>6.6E-3</v>
      </c>
      <c r="C44" s="2">
        <v>1.0500000000000001E-2</v>
      </c>
      <c r="D44" s="2">
        <v>0.9536</v>
      </c>
      <c r="E44" s="2">
        <v>3.8999999999999998E-3</v>
      </c>
      <c r="F44" s="2">
        <v>3.8999999999999998E-3</v>
      </c>
    </row>
    <row r="45" spans="1:6" x14ac:dyDescent="0.3">
      <c r="A45">
        <v>0.88380000000000003</v>
      </c>
      <c r="B45">
        <v>1.0500000000000001E-2</v>
      </c>
      <c r="C45" s="2">
        <v>1.7500000000000002E-2</v>
      </c>
      <c r="D45" s="2">
        <v>0.9536</v>
      </c>
      <c r="E45" s="2">
        <v>3.2000000000000002E-3</v>
      </c>
      <c r="F45" s="2">
        <v>3.2000000000000002E-3</v>
      </c>
    </row>
    <row r="46" spans="1:6" x14ac:dyDescent="0.3">
      <c r="A46">
        <v>0.88500000000000001</v>
      </c>
      <c r="B46">
        <v>0.17499999999999999</v>
      </c>
      <c r="C46" s="2">
        <v>2.9600000000000001E-2</v>
      </c>
      <c r="D46" s="2">
        <v>0.9778</v>
      </c>
      <c r="E46" s="2">
        <v>3.2000000000000002E-3</v>
      </c>
      <c r="F46" s="2">
        <v>3.2000000000000002E-3</v>
      </c>
    </row>
    <row r="47" spans="1:6" x14ac:dyDescent="0.3">
      <c r="A47">
        <v>0.88729999999999998</v>
      </c>
      <c r="B47">
        <v>2.9600000000000001E-2</v>
      </c>
      <c r="C47" s="2">
        <v>3.5000000000000001E-3</v>
      </c>
      <c r="D47" s="2">
        <v>0.9778</v>
      </c>
      <c r="E47" s="2">
        <v>1.1999999999999999E-3</v>
      </c>
      <c r="F47" s="2">
        <v>1.1999999999999999E-3</v>
      </c>
    </row>
    <row r="48" spans="1:6" x14ac:dyDescent="0.3">
      <c r="A48">
        <v>0.88729999999999998</v>
      </c>
      <c r="B48">
        <v>3.5000000000000001E-3</v>
      </c>
      <c r="C48" s="2">
        <v>3.5000000000000001E-3</v>
      </c>
      <c r="D48" s="2">
        <v>0.98180000000000001</v>
      </c>
      <c r="E48" s="2">
        <v>1.1999999999999999E-3</v>
      </c>
      <c r="F48" s="2">
        <v>1.1999999999999999E-3</v>
      </c>
    </row>
    <row r="49" spans="1:6" x14ac:dyDescent="0.3">
      <c r="A49">
        <v>0.88990000000000002</v>
      </c>
      <c r="B49">
        <v>3.5000000000000001E-3</v>
      </c>
      <c r="C49" s="2">
        <v>2.5100000000000001E-2</v>
      </c>
      <c r="D49" s="2">
        <v>0.98180000000000001</v>
      </c>
      <c r="E49" s="2">
        <v>2.8999999999999998E-3</v>
      </c>
      <c r="F49" s="2">
        <v>2.8999999999999998E-3</v>
      </c>
    </row>
    <row r="50" spans="1:6" x14ac:dyDescent="0.3">
      <c r="A50">
        <v>0.88990000000000002</v>
      </c>
      <c r="B50">
        <v>2.5100000000000001E-2</v>
      </c>
      <c r="C50" s="2">
        <v>2.5100000000000001E-2</v>
      </c>
      <c r="D50" s="2">
        <v>0.98680000000000001</v>
      </c>
      <c r="E50" s="2">
        <v>1.6000000000000001E-3</v>
      </c>
      <c r="F50" s="2">
        <v>1.6000000000000001E-3</v>
      </c>
    </row>
    <row r="51" spans="1:6" x14ac:dyDescent="0.3">
      <c r="A51">
        <v>0.89349999999999996</v>
      </c>
      <c r="B51">
        <v>2.5100000000000001E-2</v>
      </c>
      <c r="C51" s="2">
        <v>1.1000000000000001E-3</v>
      </c>
      <c r="D51" s="2">
        <v>0.98780000000000001</v>
      </c>
      <c r="E51" s="2">
        <v>1.1000000000000001E-3</v>
      </c>
      <c r="F51" s="2">
        <v>1.1000000000000001E-3</v>
      </c>
    </row>
    <row r="52" spans="1:6" x14ac:dyDescent="0.3">
      <c r="A52">
        <v>0.89549999999999996</v>
      </c>
      <c r="B52">
        <v>4.0000000000000002E-4</v>
      </c>
      <c r="C52" s="2">
        <v>1.1000000000000001E-3</v>
      </c>
      <c r="D52" s="2">
        <v>0.98899999999999999</v>
      </c>
      <c r="E52" s="2">
        <v>1E-3</v>
      </c>
      <c r="F52" s="2">
        <v>1E-3</v>
      </c>
    </row>
    <row r="53" spans="1:6" x14ac:dyDescent="0.3">
      <c r="A53">
        <v>0.89549999999999996</v>
      </c>
      <c r="B53">
        <v>5.1999999999999998E-3</v>
      </c>
      <c r="C53" s="2">
        <v>1.11E-2</v>
      </c>
      <c r="D53" s="2">
        <v>0.99250000000000005</v>
      </c>
      <c r="E53" s="2">
        <v>6.9999999999999999E-4</v>
      </c>
      <c r="F53" s="2">
        <v>6.9999999999999999E-4</v>
      </c>
    </row>
    <row r="54" spans="1:6" x14ac:dyDescent="0.3">
      <c r="A54">
        <v>0.91569999999999996</v>
      </c>
      <c r="B54">
        <v>3.5000000000000001E-3</v>
      </c>
      <c r="C54" s="2">
        <v>1.06E-2</v>
      </c>
      <c r="D54" s="2">
        <v>0.99609999999999999</v>
      </c>
      <c r="E54" s="2">
        <v>2.0000000000000001E-4</v>
      </c>
      <c r="F54" s="2">
        <v>2.0000000000000001E-4</v>
      </c>
    </row>
    <row r="55" spans="1:6" x14ac:dyDescent="0.3">
      <c r="A55">
        <v>0.93089999999999995</v>
      </c>
      <c r="B55">
        <v>4.1999999999999997E-3</v>
      </c>
      <c r="C55">
        <v>1.03E-2</v>
      </c>
      <c r="D55" s="2">
        <v>1</v>
      </c>
      <c r="E55" s="2">
        <v>0</v>
      </c>
      <c r="F55" s="2">
        <v>0</v>
      </c>
    </row>
    <row r="56" spans="1:6" x14ac:dyDescent="0.3">
      <c r="A56">
        <v>0.93259999999999998</v>
      </c>
      <c r="B56">
        <v>4.3E-3</v>
      </c>
      <c r="C56">
        <v>1.03E-2</v>
      </c>
    </row>
    <row r="57" spans="1:6" x14ac:dyDescent="0.3">
      <c r="A57">
        <v>0.94069999999999998</v>
      </c>
      <c r="B57">
        <v>4.4000000000000003E-3</v>
      </c>
      <c r="C57">
        <v>1.01E-2</v>
      </c>
    </row>
    <row r="58" spans="1:6" x14ac:dyDescent="0.3">
      <c r="A58">
        <v>0.94350000000000001</v>
      </c>
      <c r="B58">
        <v>4.5999999999999999E-3</v>
      </c>
      <c r="C58">
        <v>8.9999999999999993E-3</v>
      </c>
    </row>
    <row r="59" spans="1:6" x14ac:dyDescent="0.3">
      <c r="A59">
        <v>0.95009999999999994</v>
      </c>
      <c r="B59">
        <v>4.7000000000000002E-3</v>
      </c>
      <c r="C59">
        <v>9.7999999999999997E-3</v>
      </c>
    </row>
    <row r="60" spans="1:6" x14ac:dyDescent="0.3">
      <c r="A60">
        <v>0.95009999999999994</v>
      </c>
      <c r="B60">
        <v>1.1000000000000001E-3</v>
      </c>
      <c r="C60">
        <v>1.1000000000000001E-3</v>
      </c>
    </row>
    <row r="61" spans="1:6" x14ac:dyDescent="0.3">
      <c r="A61">
        <v>0.95479999999999998</v>
      </c>
      <c r="B61">
        <v>1.1000000000000001E-3</v>
      </c>
      <c r="C61">
        <v>1.1000000000000001E-3</v>
      </c>
    </row>
    <row r="62" spans="1:6" x14ac:dyDescent="0.3">
      <c r="A62">
        <v>0.95479999999999998</v>
      </c>
      <c r="B62">
        <v>0.192</v>
      </c>
      <c r="C62">
        <v>0.19239999999999999</v>
      </c>
    </row>
    <row r="63" spans="1:6" x14ac:dyDescent="0.3">
      <c r="A63">
        <v>0.95679999999999998</v>
      </c>
      <c r="B63">
        <v>0.192</v>
      </c>
      <c r="C63">
        <v>0.19239999999999999</v>
      </c>
    </row>
    <row r="64" spans="1:6" x14ac:dyDescent="0.3">
      <c r="A64">
        <v>0.95679999999999998</v>
      </c>
      <c r="B64">
        <v>2.7900000000000001E-2</v>
      </c>
      <c r="C64">
        <v>3.3799999999999997E-2</v>
      </c>
    </row>
    <row r="65" spans="1:3" x14ac:dyDescent="0.3">
      <c r="A65">
        <v>0.96079999999999999</v>
      </c>
      <c r="B65">
        <v>2.7900000000000001E-2</v>
      </c>
      <c r="C65">
        <v>3.3799999999999997E-2</v>
      </c>
    </row>
    <row r="66" spans="1:3" x14ac:dyDescent="0.3">
      <c r="A66">
        <v>0.96079999999999999</v>
      </c>
      <c r="B66">
        <v>5.1999999999999998E-3</v>
      </c>
      <c r="C66">
        <v>1.11E-2</v>
      </c>
    </row>
    <row r="67" spans="1:3" x14ac:dyDescent="0.3">
      <c r="A67">
        <v>0.96319999999999995</v>
      </c>
      <c r="B67">
        <v>5.1000000000000004E-3</v>
      </c>
      <c r="C67">
        <v>1.11E-2</v>
      </c>
    </row>
    <row r="68" spans="1:3" x14ac:dyDescent="0.3">
      <c r="A68">
        <v>0.97540000000000004</v>
      </c>
      <c r="B68">
        <v>4.5999999999999999E-3</v>
      </c>
      <c r="C68">
        <v>1.11E-2</v>
      </c>
    </row>
    <row r="69" spans="1:3" x14ac:dyDescent="0.3">
      <c r="A69">
        <v>0.9778</v>
      </c>
      <c r="B69">
        <v>4.4999999999999997E-3</v>
      </c>
      <c r="C69">
        <v>1.11E-2</v>
      </c>
    </row>
    <row r="70" spans="1:3" x14ac:dyDescent="0.3">
      <c r="A70">
        <v>0.98099999999999998</v>
      </c>
      <c r="B70">
        <v>3.3E-3</v>
      </c>
      <c r="C70">
        <v>1.11E-2</v>
      </c>
    </row>
    <row r="71" spans="1:3" x14ac:dyDescent="0.3">
      <c r="A71">
        <v>0.98180000000000001</v>
      </c>
      <c r="B71">
        <v>3.0999999999999999E-3</v>
      </c>
      <c r="C71">
        <v>1.04E-2</v>
      </c>
    </row>
    <row r="72" spans="1:3" x14ac:dyDescent="0.3">
      <c r="A72">
        <v>0.98680000000000001</v>
      </c>
      <c r="B72">
        <v>1.8E-3</v>
      </c>
      <c r="C72">
        <v>4.4000000000000003E-3</v>
      </c>
    </row>
    <row r="73" spans="1:3" x14ac:dyDescent="0.3">
      <c r="A73">
        <v>0.98680000000000001</v>
      </c>
      <c r="B73">
        <v>2.5999999999999999E-3</v>
      </c>
      <c r="C73">
        <v>5.5999999999999999E-3</v>
      </c>
    </row>
    <row r="74" spans="1:3" x14ac:dyDescent="0.3">
      <c r="A74">
        <v>0.98780000000000001</v>
      </c>
      <c r="B74">
        <v>2E-3</v>
      </c>
      <c r="C74">
        <v>4.4000000000000003E-3</v>
      </c>
    </row>
    <row r="75" spans="1:3" x14ac:dyDescent="0.3">
      <c r="A75">
        <v>0.98780000000000001</v>
      </c>
      <c r="B75">
        <v>1.6999999999999999E-3</v>
      </c>
      <c r="C75">
        <v>4.1999999999999997E-3</v>
      </c>
    </row>
    <row r="76" spans="1:3" x14ac:dyDescent="0.3">
      <c r="A76">
        <v>0.98899999999999999</v>
      </c>
      <c r="B76">
        <v>5.9999999999999995E-4</v>
      </c>
      <c r="C76">
        <v>3.0999999999999999E-3</v>
      </c>
    </row>
    <row r="77" spans="1:3" x14ac:dyDescent="0.3">
      <c r="A77">
        <v>0.99250000000000005</v>
      </c>
      <c r="B77">
        <v>1E-3</v>
      </c>
      <c r="C77">
        <v>3.5000000000000001E-3</v>
      </c>
    </row>
    <row r="78" spans="1:3" x14ac:dyDescent="0.3">
      <c r="A78">
        <v>0.99250000000000005</v>
      </c>
      <c r="B78">
        <v>5.0000000000000001E-4</v>
      </c>
      <c r="C78">
        <v>1.2999999999999999E-3</v>
      </c>
    </row>
    <row r="79" spans="1:3" x14ac:dyDescent="0.3">
      <c r="A79">
        <v>0.99409999999999998</v>
      </c>
      <c r="B79">
        <v>4.0000000000000002E-4</v>
      </c>
      <c r="C79">
        <v>6.9999999999999999E-4</v>
      </c>
    </row>
    <row r="80" spans="1:3" x14ac:dyDescent="0.3">
      <c r="A80">
        <v>0.99609999999999999</v>
      </c>
      <c r="B80">
        <v>2.0000000000000001E-4</v>
      </c>
      <c r="C80">
        <v>4.0000000000000002E-4</v>
      </c>
    </row>
    <row r="81" spans="1:3" x14ac:dyDescent="0.3">
      <c r="A81">
        <v>1</v>
      </c>
      <c r="B81">
        <v>0</v>
      </c>
      <c r="C81"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M9" sqref="M9"/>
    </sheetView>
  </sheetViews>
  <sheetFormatPr defaultRowHeight="14.4" x14ac:dyDescent="0.3"/>
  <sheetData>
    <row r="1" spans="1:10" x14ac:dyDescent="0.3">
      <c r="A1" s="112" t="s">
        <v>33</v>
      </c>
      <c r="B1" s="112"/>
      <c r="C1" s="112"/>
      <c r="D1" s="112"/>
      <c r="E1" s="112"/>
      <c r="F1" s="112"/>
      <c r="G1" s="112"/>
      <c r="H1" s="112"/>
      <c r="I1" s="112"/>
      <c r="J1" s="112"/>
    </row>
    <row r="2" spans="1:10" ht="72" x14ac:dyDescent="0.3">
      <c r="A2" s="107" t="s">
        <v>34</v>
      </c>
      <c r="B2" s="108" t="s">
        <v>35</v>
      </c>
      <c r="C2" s="108" t="s">
        <v>36</v>
      </c>
      <c r="D2" s="109" t="s">
        <v>37</v>
      </c>
      <c r="E2" s="108" t="s">
        <v>38</v>
      </c>
      <c r="F2" s="109" t="s">
        <v>37</v>
      </c>
      <c r="G2" s="108" t="s">
        <v>39</v>
      </c>
      <c r="H2" s="109" t="s">
        <v>37</v>
      </c>
      <c r="I2" s="108" t="s">
        <v>40</v>
      </c>
      <c r="J2" s="109" t="s">
        <v>37</v>
      </c>
    </row>
    <row r="3" spans="1:10" x14ac:dyDescent="0.3">
      <c r="A3" s="110">
        <v>1</v>
      </c>
      <c r="B3" s="110"/>
      <c r="C3" s="110"/>
      <c r="D3" s="111"/>
      <c r="E3" s="110">
        <v>233</v>
      </c>
      <c r="F3" s="111"/>
      <c r="G3" s="110"/>
      <c r="H3" s="111"/>
      <c r="I3" s="110"/>
      <c r="J3" s="111"/>
    </row>
    <row r="4" spans="1:10" x14ac:dyDescent="0.3">
      <c r="A4" s="110">
        <v>2</v>
      </c>
      <c r="B4" s="110"/>
      <c r="C4" s="110"/>
      <c r="D4" s="111"/>
      <c r="E4" s="110">
        <v>495</v>
      </c>
      <c r="F4" s="111"/>
      <c r="G4" s="110"/>
      <c r="H4" s="111"/>
      <c r="I4" s="110"/>
      <c r="J4" s="111"/>
    </row>
    <row r="5" spans="1:10" x14ac:dyDescent="0.3">
      <c r="A5" s="110">
        <v>3</v>
      </c>
      <c r="B5" s="110"/>
      <c r="C5" s="110"/>
      <c r="D5" s="111"/>
      <c r="E5" s="110">
        <v>922</v>
      </c>
      <c r="F5" s="111"/>
      <c r="G5" s="110"/>
      <c r="H5" s="111"/>
      <c r="I5" s="110"/>
      <c r="J5" s="111"/>
    </row>
    <row r="6" spans="1:10" x14ac:dyDescent="0.3">
      <c r="D6" s="110"/>
    </row>
    <row r="7" spans="1:10" x14ac:dyDescent="0.3">
      <c r="A7" s="112" t="s">
        <v>41</v>
      </c>
      <c r="B7" s="112"/>
      <c r="C7" s="112"/>
      <c r="D7" s="112"/>
      <c r="E7" s="112"/>
      <c r="F7" s="112"/>
      <c r="G7" s="112"/>
      <c r="H7" s="112"/>
      <c r="I7" s="112"/>
      <c r="J7" s="112"/>
    </row>
    <row r="8" spans="1:10" ht="72" x14ac:dyDescent="0.3">
      <c r="A8" s="107" t="s">
        <v>34</v>
      </c>
      <c r="B8" s="108" t="s">
        <v>35</v>
      </c>
      <c r="C8" s="108" t="s">
        <v>36</v>
      </c>
      <c r="D8" s="109" t="s">
        <v>37</v>
      </c>
      <c r="E8" s="108" t="s">
        <v>38</v>
      </c>
      <c r="F8" s="109" t="s">
        <v>37</v>
      </c>
      <c r="G8" s="108" t="s">
        <v>39</v>
      </c>
      <c r="H8" s="109" t="s">
        <v>37</v>
      </c>
      <c r="I8" s="108" t="s">
        <v>40</v>
      </c>
      <c r="J8" s="109" t="s">
        <v>37</v>
      </c>
    </row>
    <row r="9" spans="1:10" x14ac:dyDescent="0.3">
      <c r="A9" s="110">
        <v>1</v>
      </c>
      <c r="B9" s="110"/>
      <c r="C9" s="110"/>
      <c r="D9" s="111"/>
      <c r="E9" s="110">
        <v>229</v>
      </c>
      <c r="F9" s="111"/>
      <c r="G9" s="110"/>
      <c r="H9" s="111"/>
      <c r="I9" s="110"/>
      <c r="J9" s="111"/>
    </row>
    <row r="10" spans="1:10" x14ac:dyDescent="0.3">
      <c r="A10" s="110">
        <v>2</v>
      </c>
      <c r="B10" s="110"/>
      <c r="C10" s="110"/>
      <c r="D10" s="111"/>
      <c r="E10" s="110">
        <v>582</v>
      </c>
      <c r="F10" s="111"/>
      <c r="G10" s="110"/>
      <c r="H10" s="111"/>
      <c r="I10" s="110"/>
      <c r="J10" s="111"/>
    </row>
    <row r="11" spans="1:10" x14ac:dyDescent="0.3">
      <c r="A11" s="110">
        <v>3</v>
      </c>
      <c r="B11" s="110"/>
      <c r="C11" s="110"/>
      <c r="D11" s="111"/>
      <c r="E11" s="110">
        <v>1032</v>
      </c>
      <c r="F11" s="111"/>
      <c r="G11" s="110"/>
      <c r="H11" s="111"/>
      <c r="I11" s="110"/>
      <c r="J11" s="111"/>
    </row>
    <row r="12" spans="1:10" x14ac:dyDescent="0.3">
      <c r="D12" s="110"/>
    </row>
    <row r="13" spans="1:10" x14ac:dyDescent="0.3">
      <c r="A13" s="112" t="s">
        <v>42</v>
      </c>
      <c r="B13" s="112"/>
      <c r="C13" s="112"/>
      <c r="D13" s="112"/>
      <c r="E13" s="112"/>
      <c r="F13" s="112"/>
      <c r="G13" s="112"/>
      <c r="H13" s="112"/>
      <c r="I13" s="112"/>
      <c r="J13" s="112"/>
    </row>
    <row r="14" spans="1:10" ht="72" x14ac:dyDescent="0.3">
      <c r="A14" s="107" t="s">
        <v>34</v>
      </c>
      <c r="B14" s="108" t="s">
        <v>35</v>
      </c>
      <c r="C14" s="108" t="s">
        <v>36</v>
      </c>
      <c r="D14" s="109" t="s">
        <v>37</v>
      </c>
      <c r="E14" s="108" t="s">
        <v>38</v>
      </c>
      <c r="F14" s="109" t="s">
        <v>37</v>
      </c>
      <c r="G14" s="108" t="s">
        <v>39</v>
      </c>
      <c r="H14" s="109" t="s">
        <v>37</v>
      </c>
      <c r="I14" s="108" t="s">
        <v>40</v>
      </c>
      <c r="J14" s="109" t="s">
        <v>37</v>
      </c>
    </row>
    <row r="15" spans="1:10" x14ac:dyDescent="0.3">
      <c r="A15" s="110">
        <v>1</v>
      </c>
      <c r="B15" s="110"/>
      <c r="C15" s="110"/>
      <c r="D15" s="111"/>
      <c r="E15" s="110">
        <v>297</v>
      </c>
      <c r="F15" s="111"/>
      <c r="G15" s="110"/>
      <c r="H15" s="111"/>
      <c r="I15" s="110"/>
      <c r="J15" s="111"/>
    </row>
    <row r="16" spans="1:10" x14ac:dyDescent="0.3">
      <c r="A16" s="110">
        <v>2</v>
      </c>
      <c r="B16" s="110"/>
      <c r="C16" s="110"/>
      <c r="D16" s="111"/>
      <c r="E16" s="110">
        <v>755</v>
      </c>
      <c r="F16" s="111"/>
      <c r="G16" s="110"/>
      <c r="H16" s="111"/>
      <c r="I16" s="110"/>
      <c r="J16" s="111"/>
    </row>
    <row r="17" spans="1:10" x14ac:dyDescent="0.3">
      <c r="A17" s="110">
        <v>3</v>
      </c>
      <c r="B17" s="110"/>
      <c r="C17" s="110"/>
      <c r="D17" s="111"/>
      <c r="E17" s="110">
        <v>1337</v>
      </c>
      <c r="F17" s="111"/>
      <c r="G17" s="110"/>
      <c r="H17" s="111"/>
      <c r="I17" s="110"/>
      <c r="J17" s="111"/>
    </row>
    <row r="18" spans="1:10" x14ac:dyDescent="0.3">
      <c r="D18" s="110"/>
    </row>
    <row r="19" spans="1:10" x14ac:dyDescent="0.3">
      <c r="A19" s="112" t="s">
        <v>43</v>
      </c>
      <c r="B19" s="112"/>
      <c r="C19" s="112"/>
      <c r="D19" s="112"/>
      <c r="E19" s="112"/>
      <c r="F19" s="112"/>
      <c r="G19" s="112"/>
      <c r="H19" s="112"/>
      <c r="I19" s="112"/>
      <c r="J19" s="112"/>
    </row>
    <row r="20" spans="1:10" ht="72" x14ac:dyDescent="0.3">
      <c r="A20" s="107" t="s">
        <v>34</v>
      </c>
      <c r="B20" s="108" t="s">
        <v>35</v>
      </c>
      <c r="C20" s="108" t="s">
        <v>36</v>
      </c>
      <c r="D20" s="109" t="s">
        <v>37</v>
      </c>
      <c r="E20" s="108" t="s">
        <v>38</v>
      </c>
      <c r="F20" s="109" t="s">
        <v>37</v>
      </c>
      <c r="G20" s="108" t="s">
        <v>39</v>
      </c>
      <c r="H20" s="109" t="s">
        <v>37</v>
      </c>
      <c r="I20" s="108" t="s">
        <v>40</v>
      </c>
      <c r="J20" s="109" t="s">
        <v>37</v>
      </c>
    </row>
    <row r="21" spans="1:10" x14ac:dyDescent="0.3">
      <c r="A21" s="110">
        <v>1</v>
      </c>
      <c r="B21" s="110">
        <v>334.77600000000001</v>
      </c>
      <c r="C21" s="110">
        <v>300.06299999999999</v>
      </c>
      <c r="D21" s="111">
        <f>(C21-B21)/C21*100</f>
        <v>-11.568570600173972</v>
      </c>
      <c r="E21" s="110">
        <v>389.5</v>
      </c>
      <c r="F21" s="111">
        <f>(E21-B21)/B21*100</f>
        <v>16.346452553349099</v>
      </c>
      <c r="G21" s="110">
        <v>300.06299999999999</v>
      </c>
      <c r="H21" s="111">
        <f>(G21-B21)/B21*100</f>
        <v>-10.369022869022876</v>
      </c>
      <c r="I21" s="110">
        <v>389.5</v>
      </c>
      <c r="J21" s="111">
        <f>(I21-B21)/B21*100</f>
        <v>16.346452553349099</v>
      </c>
    </row>
    <row r="22" spans="1:10" x14ac:dyDescent="0.3">
      <c r="A22" s="110">
        <v>2</v>
      </c>
      <c r="B22" s="110">
        <v>760.44500000000005</v>
      </c>
      <c r="C22" s="110">
        <v>661.80600000000004</v>
      </c>
      <c r="D22" s="111">
        <f t="shared" ref="D22:D23" si="0">(C22-B22)/C22*100</f>
        <v>-14.904518846912843</v>
      </c>
      <c r="E22" s="110">
        <v>749.91</v>
      </c>
      <c r="F22" s="111">
        <f>(E22-B22)/E22*100</f>
        <v>-1.4048352468963052</v>
      </c>
      <c r="G22" s="110">
        <v>661.80600000000004</v>
      </c>
      <c r="H22" s="111">
        <f>(G22-B22)/B22*100</f>
        <v>-12.971220798348334</v>
      </c>
      <c r="I22" s="110">
        <v>749.19</v>
      </c>
      <c r="J22" s="111">
        <f>(I22-B22)/B22*100</f>
        <v>-1.4800544418070991</v>
      </c>
    </row>
    <row r="23" spans="1:10" x14ac:dyDescent="0.3">
      <c r="A23" s="110">
        <v>3</v>
      </c>
      <c r="B23" s="110">
        <v>960.81899999999996</v>
      </c>
      <c r="C23" s="110">
        <v>850.97900000000004</v>
      </c>
      <c r="D23" s="111">
        <f t="shared" si="0"/>
        <v>-12.907486553722233</v>
      </c>
      <c r="E23" s="110">
        <v>875.79399999999998</v>
      </c>
      <c r="F23" s="111">
        <f>(E23-B23)/E23*100</f>
        <v>-9.708333238181579</v>
      </c>
      <c r="G23" s="110">
        <v>850.98</v>
      </c>
      <c r="H23" s="111">
        <f>(G23-B23)/B23*100</f>
        <v>-11.431809737317845</v>
      </c>
      <c r="I23" s="110">
        <v>875.79399999999998</v>
      </c>
      <c r="J23" s="111">
        <f>(I23-B23)/I23*100</f>
        <v>-9.708333238181579</v>
      </c>
    </row>
    <row r="24" spans="1:10" x14ac:dyDescent="0.3">
      <c r="D24" s="110"/>
    </row>
    <row r="25" spans="1:10" x14ac:dyDescent="0.3">
      <c r="D25" s="110"/>
    </row>
    <row r="26" spans="1:10" x14ac:dyDescent="0.3">
      <c r="A26" s="112" t="s">
        <v>44</v>
      </c>
      <c r="B26" s="112"/>
      <c r="C26" s="112"/>
      <c r="D26" s="112"/>
      <c r="E26" s="112"/>
      <c r="F26" s="112"/>
      <c r="G26" s="112"/>
      <c r="H26" s="112"/>
      <c r="I26" s="112"/>
      <c r="J26" s="112"/>
    </row>
    <row r="27" spans="1:10" ht="72" x14ac:dyDescent="0.3">
      <c r="A27" s="107" t="s">
        <v>34</v>
      </c>
      <c r="B27" s="108" t="s">
        <v>35</v>
      </c>
      <c r="C27" s="108" t="s">
        <v>36</v>
      </c>
      <c r="D27" s="109" t="s">
        <v>37</v>
      </c>
      <c r="E27" s="108" t="s">
        <v>38</v>
      </c>
      <c r="F27" s="109" t="s">
        <v>37</v>
      </c>
      <c r="G27" s="108" t="s">
        <v>39</v>
      </c>
      <c r="H27" s="109" t="s">
        <v>37</v>
      </c>
      <c r="I27" s="108" t="s">
        <v>40</v>
      </c>
      <c r="J27" s="109" t="s">
        <v>37</v>
      </c>
    </row>
    <row r="28" spans="1:10" x14ac:dyDescent="0.3">
      <c r="A28" s="110">
        <v>1</v>
      </c>
      <c r="B28" s="110">
        <v>16.016999999999999</v>
      </c>
      <c r="D28" s="110"/>
      <c r="E28" s="110">
        <v>16.012</v>
      </c>
      <c r="F28" s="111">
        <f>(E28-B28)/E28*100</f>
        <v>-3.1226580064945074E-2</v>
      </c>
      <c r="G28" s="110">
        <v>16.544</v>
      </c>
      <c r="H28" s="111">
        <f>(G28-B28)/B28*100</f>
        <v>3.29025410501343</v>
      </c>
      <c r="I28" s="110">
        <v>16.257000000000001</v>
      </c>
      <c r="J28" s="111">
        <f>(I28-B28)/B28*100</f>
        <v>1.4984079415621028</v>
      </c>
    </row>
    <row r="29" spans="1:10" x14ac:dyDescent="0.3">
      <c r="A29" s="110">
        <v>2</v>
      </c>
      <c r="B29" s="110">
        <v>46.521000000000001</v>
      </c>
      <c r="D29" s="110"/>
      <c r="E29" s="110">
        <v>44.762999999999998</v>
      </c>
      <c r="F29" s="111">
        <f>(E29-B29)/E29*100</f>
        <v>-3.9273507137591377</v>
      </c>
      <c r="G29" s="110">
        <v>47.728000000000002</v>
      </c>
      <c r="H29" s="111">
        <f>(G29-B29)/B29*100</f>
        <v>2.5945272027686439</v>
      </c>
      <c r="I29" s="110">
        <v>47.737000000000002</v>
      </c>
      <c r="J29" s="111">
        <f>(I29-B29)/B29*100</f>
        <v>2.6138733045291396</v>
      </c>
    </row>
    <row r="30" spans="1:10" x14ac:dyDescent="0.3">
      <c r="A30" s="110">
        <v>3</v>
      </c>
      <c r="B30" s="110">
        <v>93.942999999999998</v>
      </c>
      <c r="D30" s="110"/>
      <c r="E30" s="110">
        <v>79.87</v>
      </c>
      <c r="F30" s="111">
        <f>(E30-B30)/E30*100</f>
        <v>-17.619882308751713</v>
      </c>
      <c r="G30" s="110">
        <v>91.899000000000001</v>
      </c>
      <c r="H30" s="111">
        <f>(G30-B30)/B30*100</f>
        <v>-2.175787445578699</v>
      </c>
      <c r="I30" s="110">
        <v>100.836</v>
      </c>
      <c r="J30" s="111">
        <f>(I30-B30)/B30*100</f>
        <v>7.3374280148600759</v>
      </c>
    </row>
    <row r="31" spans="1:10" x14ac:dyDescent="0.3">
      <c r="D31" s="110"/>
    </row>
  </sheetData>
  <mergeCells count="5">
    <mergeCell ref="A1:J1"/>
    <mergeCell ref="A7:J7"/>
    <mergeCell ref="A13:J13"/>
    <mergeCell ref="A19:J19"/>
    <mergeCell ref="A26:J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Sheet1</vt:lpstr>
      <vt:lpstr>Results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2024-09-27T12:21:16Z</dcterms:modified>
</cp:coreProperties>
</file>