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gregeva/Documents/Utilization Statistics/"/>
    </mc:Choice>
  </mc:AlternateContent>
  <xr:revisionPtr revIDLastSave="0" documentId="13_ncr:1_{2E2204EC-FFD5-3249-902E-013C9BC2D9F4}" xr6:coauthVersionLast="47" xr6:coauthVersionMax="47" xr10:uidLastSave="{00000000-0000-0000-0000-000000000000}"/>
  <bookViews>
    <workbookView xWindow="2080" yWindow="840" windowWidth="25680" windowHeight="13680" xr2:uid="{5EAF713A-93AA-4ACC-824F-F11883783F0F}"/>
  </bookViews>
  <sheets>
    <sheet name="Sheet2" sheetId="2" r:id="rId1"/>
  </sheets>
  <definedNames>
    <definedName name="ExternalData_1" localSheetId="0" hidden="1">Sheet2!$A$1:$E$46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" i="2" l="1"/>
  <c r="F3" i="2"/>
  <c r="F4" i="2"/>
  <c r="F5" i="2"/>
  <c r="H5" i="2" s="1"/>
  <c r="F6" i="2"/>
  <c r="F7" i="2"/>
  <c r="F8" i="2"/>
  <c r="F9" i="2"/>
  <c r="I9" i="2" s="1"/>
  <c r="F10" i="2"/>
  <c r="F11" i="2"/>
  <c r="F12" i="2"/>
  <c r="F13" i="2"/>
  <c r="I13" i="2" s="1"/>
  <c r="F14" i="2"/>
  <c r="F15" i="2"/>
  <c r="F16" i="2"/>
  <c r="F17" i="2"/>
  <c r="I17" i="2" s="1"/>
  <c r="F18" i="2"/>
  <c r="F19" i="2"/>
  <c r="F20" i="2"/>
  <c r="F21" i="2"/>
  <c r="I21" i="2" s="1"/>
  <c r="F22" i="2"/>
  <c r="F23" i="2"/>
  <c r="F24" i="2"/>
  <c r="F25" i="2"/>
  <c r="I25" i="2" s="1"/>
  <c r="F26" i="2"/>
  <c r="F27" i="2"/>
  <c r="F28" i="2"/>
  <c r="F29" i="2"/>
  <c r="I29" i="2" s="1"/>
  <c r="F30" i="2"/>
  <c r="F31" i="2"/>
  <c r="F32" i="2"/>
  <c r="F33" i="2"/>
  <c r="I33" i="2" s="1"/>
  <c r="F34" i="2"/>
  <c r="F35" i="2"/>
  <c r="F36" i="2"/>
  <c r="F37" i="2"/>
  <c r="I37" i="2" s="1"/>
  <c r="F38" i="2"/>
  <c r="F39" i="2"/>
  <c r="F40" i="2"/>
  <c r="F41" i="2"/>
  <c r="I41" i="2" s="1"/>
  <c r="F42" i="2"/>
  <c r="F43" i="2"/>
  <c r="F44" i="2"/>
  <c r="F45" i="2"/>
  <c r="I45" i="2" s="1"/>
  <c r="F46" i="2"/>
  <c r="G2" i="2"/>
  <c r="H2" i="2" s="1"/>
  <c r="G3" i="2"/>
  <c r="G4" i="2"/>
  <c r="H4" i="2" s="1"/>
  <c r="G5" i="2"/>
  <c r="G6" i="2"/>
  <c r="H6" i="2" s="1"/>
  <c r="G7" i="2"/>
  <c r="G8" i="2"/>
  <c r="M8" i="2" s="1"/>
  <c r="G9" i="2"/>
  <c r="G10" i="2"/>
  <c r="H10" i="2" s="1"/>
  <c r="G11" i="2"/>
  <c r="G12" i="2"/>
  <c r="K12" i="2" s="1"/>
  <c r="G13" i="2"/>
  <c r="G14" i="2"/>
  <c r="H14" i="2" s="1"/>
  <c r="G15" i="2"/>
  <c r="G16" i="2"/>
  <c r="L16" i="2" s="1"/>
  <c r="G17" i="2"/>
  <c r="G18" i="2"/>
  <c r="H18" i="2" s="1"/>
  <c r="G19" i="2"/>
  <c r="G20" i="2"/>
  <c r="L20" i="2" s="1"/>
  <c r="G21" i="2"/>
  <c r="G22" i="2"/>
  <c r="H22" i="2" s="1"/>
  <c r="G23" i="2"/>
  <c r="G24" i="2"/>
  <c r="K24" i="2" s="1"/>
  <c r="G25" i="2"/>
  <c r="G26" i="2"/>
  <c r="H26" i="2" s="1"/>
  <c r="G27" i="2"/>
  <c r="G28" i="2"/>
  <c r="K28" i="2" s="1"/>
  <c r="G29" i="2"/>
  <c r="G30" i="2"/>
  <c r="H30" i="2" s="1"/>
  <c r="G31" i="2"/>
  <c r="G32" i="2"/>
  <c r="M32" i="2" s="1"/>
  <c r="G33" i="2"/>
  <c r="G34" i="2"/>
  <c r="H34" i="2" s="1"/>
  <c r="G35" i="2"/>
  <c r="G36" i="2"/>
  <c r="K36" i="2" s="1"/>
  <c r="G37" i="2"/>
  <c r="G38" i="2"/>
  <c r="H38" i="2" s="1"/>
  <c r="G39" i="2"/>
  <c r="G40" i="2"/>
  <c r="K40" i="2" s="1"/>
  <c r="G41" i="2"/>
  <c r="G42" i="2"/>
  <c r="H42" i="2" s="1"/>
  <c r="G43" i="2"/>
  <c r="G44" i="2"/>
  <c r="M44" i="2" s="1"/>
  <c r="G45" i="2"/>
  <c r="G46" i="2"/>
  <c r="H46" i="2" s="1"/>
  <c r="H3" i="2"/>
  <c r="H7" i="2"/>
  <c r="H9" i="2"/>
  <c r="H11" i="2"/>
  <c r="H13" i="2"/>
  <c r="H15" i="2"/>
  <c r="H17" i="2"/>
  <c r="H19" i="2"/>
  <c r="H21" i="2"/>
  <c r="H23" i="2"/>
  <c r="H25" i="2"/>
  <c r="H27" i="2"/>
  <c r="H29" i="2"/>
  <c r="H31" i="2"/>
  <c r="H33" i="2"/>
  <c r="H35" i="2"/>
  <c r="H37" i="2"/>
  <c r="H39" i="2"/>
  <c r="H41" i="2"/>
  <c r="H43" i="2"/>
  <c r="H45" i="2"/>
  <c r="I2" i="2"/>
  <c r="I3" i="2"/>
  <c r="I4" i="2"/>
  <c r="I6" i="2"/>
  <c r="I7" i="2"/>
  <c r="I8" i="2"/>
  <c r="I10" i="2"/>
  <c r="I11" i="2"/>
  <c r="I12" i="2"/>
  <c r="I14" i="2"/>
  <c r="I15" i="2"/>
  <c r="I16" i="2"/>
  <c r="I18" i="2"/>
  <c r="I19" i="2"/>
  <c r="I20" i="2"/>
  <c r="I22" i="2"/>
  <c r="I23" i="2"/>
  <c r="I24" i="2"/>
  <c r="I26" i="2"/>
  <c r="I27" i="2"/>
  <c r="I28" i="2"/>
  <c r="I30" i="2"/>
  <c r="I31" i="2"/>
  <c r="I32" i="2"/>
  <c r="I34" i="2"/>
  <c r="I35" i="2"/>
  <c r="I36" i="2"/>
  <c r="I38" i="2"/>
  <c r="I39" i="2"/>
  <c r="I40" i="2"/>
  <c r="I42" i="2"/>
  <c r="I43" i="2"/>
  <c r="I44" i="2"/>
  <c r="I46" i="2"/>
  <c r="J2" i="2"/>
  <c r="J3" i="2"/>
  <c r="J4" i="2"/>
  <c r="J6" i="2"/>
  <c r="J7" i="2"/>
  <c r="J8" i="2"/>
  <c r="J10" i="2"/>
  <c r="J11" i="2"/>
  <c r="J12" i="2"/>
  <c r="J14" i="2"/>
  <c r="J15" i="2"/>
  <c r="J16" i="2"/>
  <c r="J18" i="2"/>
  <c r="J19" i="2"/>
  <c r="J20" i="2"/>
  <c r="J22" i="2"/>
  <c r="J23" i="2"/>
  <c r="J24" i="2"/>
  <c r="J26" i="2"/>
  <c r="J27" i="2"/>
  <c r="J28" i="2"/>
  <c r="J30" i="2"/>
  <c r="J31" i="2"/>
  <c r="J32" i="2"/>
  <c r="J34" i="2"/>
  <c r="J35" i="2"/>
  <c r="J36" i="2"/>
  <c r="J38" i="2"/>
  <c r="J39" i="2"/>
  <c r="J40" i="2"/>
  <c r="J42" i="2"/>
  <c r="J43" i="2"/>
  <c r="J44" i="2"/>
  <c r="J46" i="2"/>
  <c r="K2" i="2"/>
  <c r="K3" i="2"/>
  <c r="K5" i="2"/>
  <c r="K6" i="2"/>
  <c r="K7" i="2"/>
  <c r="K9" i="2"/>
  <c r="L9" i="2" s="1"/>
  <c r="K10" i="2"/>
  <c r="M10" i="2" s="1"/>
  <c r="N10" i="2" s="1"/>
  <c r="K11" i="2"/>
  <c r="K13" i="2"/>
  <c r="L13" i="2" s="1"/>
  <c r="K14" i="2"/>
  <c r="K15" i="2"/>
  <c r="K17" i="2"/>
  <c r="K18" i="2"/>
  <c r="K19" i="2"/>
  <c r="K21" i="2"/>
  <c r="L21" i="2" s="1"/>
  <c r="K22" i="2"/>
  <c r="K23" i="2"/>
  <c r="K25" i="2"/>
  <c r="K26" i="2"/>
  <c r="K27" i="2"/>
  <c r="K29" i="2"/>
  <c r="K30" i="2"/>
  <c r="K31" i="2"/>
  <c r="K33" i="2"/>
  <c r="K34" i="2"/>
  <c r="K35" i="2"/>
  <c r="K37" i="2"/>
  <c r="K38" i="2"/>
  <c r="K39" i="2"/>
  <c r="K41" i="2"/>
  <c r="K42" i="2"/>
  <c r="K43" i="2"/>
  <c r="K45" i="2"/>
  <c r="K46" i="2"/>
  <c r="L2" i="2"/>
  <c r="L3" i="2"/>
  <c r="L5" i="2"/>
  <c r="L6" i="2"/>
  <c r="L7" i="2"/>
  <c r="L10" i="2"/>
  <c r="L11" i="2"/>
  <c r="L15" i="2"/>
  <c r="M15" i="2" s="1"/>
  <c r="L17" i="2"/>
  <c r="L18" i="2"/>
  <c r="L19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M2" i="2"/>
  <c r="M3" i="2"/>
  <c r="M5" i="2"/>
  <c r="M6" i="2"/>
  <c r="M7" i="2"/>
  <c r="M11" i="2"/>
  <c r="M12" i="2"/>
  <c r="M17" i="2"/>
  <c r="M18" i="2"/>
  <c r="M19" i="2"/>
  <c r="M22" i="2"/>
  <c r="M23" i="2"/>
  <c r="M25" i="2"/>
  <c r="M26" i="2"/>
  <c r="M27" i="2"/>
  <c r="M29" i="2"/>
  <c r="M30" i="2"/>
  <c r="M31" i="2"/>
  <c r="M33" i="2"/>
  <c r="M34" i="2"/>
  <c r="M35" i="2"/>
  <c r="M37" i="2"/>
  <c r="M38" i="2"/>
  <c r="M39" i="2"/>
  <c r="M41" i="2"/>
  <c r="M42" i="2"/>
  <c r="M43" i="2"/>
  <c r="M45" i="2"/>
  <c r="M46" i="2"/>
  <c r="N2" i="2"/>
  <c r="N3" i="2"/>
  <c r="N5" i="2"/>
  <c r="N6" i="2"/>
  <c r="N7" i="2"/>
  <c r="N12" i="2"/>
  <c r="N17" i="2"/>
  <c r="N18" i="2"/>
  <c r="N19" i="2"/>
  <c r="N22" i="2"/>
  <c r="N23" i="2"/>
  <c r="N24" i="2"/>
  <c r="N25" i="2"/>
  <c r="N26" i="2"/>
  <c r="N29" i="2"/>
  <c r="N30" i="2"/>
  <c r="N31" i="2"/>
  <c r="N33" i="2"/>
  <c r="N34" i="2"/>
  <c r="N35" i="2"/>
  <c r="N37" i="2"/>
  <c r="N38" i="2"/>
  <c r="N39" i="2"/>
  <c r="N41" i="2"/>
  <c r="N42" i="2"/>
  <c r="N43" i="2"/>
  <c r="N45" i="2"/>
  <c r="N46" i="2"/>
  <c r="O2" i="2"/>
  <c r="O3" i="2"/>
  <c r="O4" i="2"/>
  <c r="O5" i="2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P2" i="2"/>
  <c r="P3" i="2"/>
  <c r="P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Q2" i="2"/>
  <c r="Q3" i="2"/>
  <c r="Q4" i="2"/>
  <c r="Q5" i="2"/>
  <c r="Q6" i="2"/>
  <c r="Q7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R2" i="2"/>
  <c r="R3" i="2"/>
  <c r="R4" i="2"/>
  <c r="R5" i="2"/>
  <c r="R6" i="2"/>
  <c r="R7" i="2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N44" i="2" l="1"/>
  <c r="N40" i="2"/>
  <c r="N36" i="2"/>
  <c r="N32" i="2"/>
  <c r="N28" i="2"/>
  <c r="N8" i="2"/>
  <c r="N4" i="2"/>
  <c r="M20" i="2"/>
  <c r="M16" i="2"/>
  <c r="N27" i="2"/>
  <c r="L14" i="2"/>
  <c r="M14" i="2" s="1"/>
  <c r="N14" i="2" s="1"/>
  <c r="L8" i="2"/>
  <c r="L4" i="2"/>
  <c r="H44" i="2"/>
  <c r="H40" i="2"/>
  <c r="H36" i="2"/>
  <c r="H32" i="2"/>
  <c r="H28" i="2"/>
  <c r="H24" i="2"/>
  <c r="H20" i="2"/>
  <c r="H16" i="2"/>
  <c r="H12" i="2"/>
  <c r="H8" i="2"/>
  <c r="M40" i="2"/>
  <c r="M36" i="2"/>
  <c r="M28" i="2"/>
  <c r="M24" i="2"/>
  <c r="L12" i="2"/>
  <c r="K44" i="2"/>
  <c r="K32" i="2"/>
  <c r="K20" i="2"/>
  <c r="K16" i="2"/>
  <c r="K8" i="2"/>
  <c r="K4" i="2"/>
  <c r="J45" i="2"/>
  <c r="J41" i="2"/>
  <c r="J37" i="2"/>
  <c r="J33" i="2"/>
  <c r="J29" i="2"/>
  <c r="J25" i="2"/>
  <c r="J21" i="2"/>
  <c r="J17" i="2"/>
  <c r="J13" i="2"/>
  <c r="J9" i="2"/>
  <c r="J5" i="2"/>
  <c r="N15" i="2"/>
  <c r="N20" i="2"/>
  <c r="N16" i="2"/>
  <c r="M4" i="2"/>
  <c r="N11" i="2"/>
  <c r="I5" i="2"/>
  <c r="M21" i="2"/>
  <c r="N21" i="2" s="1"/>
  <c r="M13" i="2"/>
  <c r="N13" i="2" s="1"/>
  <c r="M9" i="2"/>
  <c r="N9" i="2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92EA873D-5B5B-4FD3-8D65-875ED5A2EEC1}" keepAlive="1" name="Query - GetEntityStatistics" description="Connection to the 'GetEntityStatistics' query in the workbook." type="5" refreshedVersion="6" background="1" saveData="1">
    <dbPr connection="Provider=Microsoft.Mashup.OleDb.1;Data Source=$Workbook$;Location=GetEntityStatistics;Extended Properties=&quot;&quot;" command="SELECT * FROM [GetEntityStatistics]"/>
  </connection>
</connections>
</file>

<file path=xl/sharedStrings.xml><?xml version="1.0" encoding="utf-8"?>
<sst xmlns="http://schemas.openxmlformats.org/spreadsheetml/2006/main" count="63" uniqueCount="63">
  <si>
    <t>count</t>
  </si>
  <si>
    <t>maxTime</t>
  </si>
  <si>
    <t>meanTime</t>
  </si>
  <si>
    <t>minTime</t>
  </si>
  <si>
    <t>statisticName</t>
  </si>
  <si>
    <t>twx.stats.entity.InfoTableFunctions.services.CreateInfoTableFromDataShape</t>
  </si>
  <si>
    <t>twx.stats.entity.CurrentSessionInfo.services.SetPersistentValue</t>
  </si>
  <si>
    <t>twx.stats.entity.SearchFunctions.services.SpotlightSearch</t>
  </si>
  <si>
    <t>twx.stats.entity.UtilizationSubsystem.services.IsRunning</t>
  </si>
  <si>
    <t>twx.stats.entity.UtilizationSubsystem.services.RequestEdit</t>
  </si>
  <si>
    <t>Subscription Position</t>
  </si>
  <si>
    <t>Entity Name</t>
  </si>
  <si>
    <t>Category</t>
  </si>
  <si>
    <t>Service Position</t>
  </si>
  <si>
    <t>Service Name</t>
  </si>
  <si>
    <t>Source Name</t>
  </si>
  <si>
    <t>Event Name</t>
  </si>
  <si>
    <t>Source Property</t>
  </si>
  <si>
    <t>Subscription Details</t>
  </si>
  <si>
    <t>Execution Count</t>
  </si>
  <si>
    <t>twx.stats.entity.AzureOpcUaPropertyMapDataTable.services.QueryDataTableEntries</t>
  </si>
  <si>
    <t>twx.stats.entity.opcua-iotedge-monitor.services.GetPropertyTime</t>
  </si>
  <si>
    <t>twx.stats.entity.AzureIoT.OPCUA.KepwareSimulator.Machine1_TH.services.UpdateSubscribedPropertyValues</t>
  </si>
  <si>
    <t>twx.stats.entity.AzureIoT.OPCUA.KepwareSimulator.Machine2_TH.services.UpdateSubscribedPropertyValues</t>
  </si>
  <si>
    <t>twx.stats.entity.AzureIoT.OPCUA.KepwareSimulator.Machine3_TH.services.UpdateSubscribedPropertyValues</t>
  </si>
  <si>
    <t>twx.stats.entity.AzureIoT.OPCUA.KepwareSimulator.Machine4_TH.services.UpdateSubscribedPropertyValues</t>
  </si>
  <si>
    <t>twx.stats.entity.opcua-iotedge-monitor.services.UpdateSubscribedPropertyValues</t>
  </si>
  <si>
    <t>twx.stats.entity.opcua-iotedge-monitor.subscriptions.:opcua-iotedge-monitor:DataChange:Heartbeat</t>
  </si>
  <si>
    <t>twx.stats.entity.AzureIoT.OPCUA.KepwareSimulator.Machine3_TH.subscriptions.:AzureIoT.OPCUA.KepwareSimulator.Machine3_TH:Alert:phaseAngle</t>
  </si>
  <si>
    <t>twx.stats.entity.AzureIoT.OPCUA.KepwareSimulator.Machine4_TH.subscriptions.:AzureIoT.OPCUA.KepwareSimulator.Machine4_TH:Alert:phaseAngle</t>
  </si>
  <si>
    <t>twx.stats.entity.opcaua-eva-tks.alwayson.services.UpdateSubscribedPropertyValues</t>
  </si>
  <si>
    <t>twx.stats.entity.AzureIoT.OPCUA.KepwareSimulator.Machine1_TH.subscriptions.:AzureIoT.OPCUA.KepwareSimulator.Machine1_TH:Alert:phaseAngle</t>
  </si>
  <si>
    <t>twx.stats.entity.AzureIoT.OPCUA.KepwareSimulator.Machine2_TH.subscriptions.:AzureIoT.OPCUA.KepwareSimulator.Machine2_TH:Alert:phaseAngle</t>
  </si>
  <si>
    <t>twx.stats.entity.AzureIoT.Kepware.Monitor_Timer.services.EvaluateReportingStatus</t>
  </si>
  <si>
    <t>twx.stats.entity.AzureIoT.Kepware.Monitor_TT.services.GetImplementingThings</t>
  </si>
  <si>
    <t>twx.stats.entity.AzureIoT.Kepware.Monitor_Timer.subscriptions.:AzureIoT.Kepware.Monitor_Timer:Timer:nosourceProperty</t>
  </si>
  <si>
    <t>twx.stats.entity.Monitoring.Helper.services.MonitorValueStream</t>
  </si>
  <si>
    <t>twx.stats.entity.ValueStreamProcessingSubsystem.services.GetPerformanceMetrics</t>
  </si>
  <si>
    <t>twx.stats.entity.Monitoring.Helper.subscriptions.:ValueStreamMetrics.Timer:Timer:nosourceProperty</t>
  </si>
  <si>
    <t>twx.stats.entity.opcaua-eva-tks.alwayson.services.AddBooleanValueStreamEntry</t>
  </si>
  <si>
    <t>twx.stats.entity.opcaua-eva-tks.alwayson.services.LogAllPeriodically</t>
  </si>
  <si>
    <t>twx.stats.entity.opcaua-eva-tks.alwayson.services.AddIntegerValueStreamEntry</t>
  </si>
  <si>
    <t>twx.stats.entity.opcaua-eva-tks.alwayson.subscriptions.:Scheduler_10min:ScheduledEvent:nosourceProperty</t>
  </si>
  <si>
    <t>twx.stats.entity.MetricServices.services.WriteBatchStatistics</t>
  </si>
  <si>
    <t>twx.stats.entity.UtilizationStatistics.AppKey.services.RequestEdit</t>
  </si>
  <si>
    <t>twx.stats.entity.prometheus.services.GetGroups</t>
  </si>
  <si>
    <t>twx.stats.entity.geva.services.GetGroups</t>
  </si>
  <si>
    <t>twx.stats.entity.UtilizationSubsystem.services.GetEntityStatistics</t>
  </si>
  <si>
    <t>twx.stats.entity.CurrentSessionInfo.services.GetPersistentValue</t>
  </si>
  <si>
    <t>twx.stats.entity.PlatformSubsystem.services.GetLearningConnectorConfiguration</t>
  </si>
  <si>
    <t>twx.stats.entity.CurrentSessionInfo.services.GetCurrentUserLanguage</t>
  </si>
  <si>
    <t>twx.stats.entity.CurrentSessionInfo.services.GetDesignTimeCollectionPermissions</t>
  </si>
  <si>
    <t>twx.stats.entity.RuntimeLocalizationFunctions.services.GetEffectiveTokens</t>
  </si>
  <si>
    <t>twx.stats.entity.UtilizationSubsystem.services.ResetStatistics</t>
  </si>
  <si>
    <t>twx.stats.entity.AlertFunctions.services.GetAlertConfigurationInfo</t>
  </si>
  <si>
    <t>twx.stats.entity.LicensingSubsystem.services.CheckoutComposerLicense</t>
  </si>
  <si>
    <t>twx.stats.entity.CurrentSessionInfo.services.GetCurrentUser</t>
  </si>
  <si>
    <t>twx.stats.entity.WorkflowSubsystem.services.IsOrchestrationEnabled</t>
  </si>
  <si>
    <t>twx.stats.entity.CurrentSessionInfo.services.GetCurrentUserGroups</t>
  </si>
  <si>
    <t>twx.stats.entity.LicensingSubsystem.services.GetDaysRemainingInLicense</t>
  </si>
  <si>
    <t>Average Time (ms)</t>
  </si>
  <si>
    <t>Maximum Time (ms)</t>
  </si>
  <si>
    <t>Minimum Time (ms)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</si>
</sst>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NumberFormat="1"/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18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17443BD0-B8FD-4FDE-977F-D9FAFE8CBC35}" autoFormatId="16" applyNumberFormats="0" applyBorderFormats="0" applyFontFormats="0" applyPatternFormats="0" applyAlignmentFormats="0" applyWidthHeightFormats="0">
  <queryTableRefresh nextId="19" unboundColumnsRight="13">
    <queryTableFields count="18">
      <queryTableField id="1" name="count" tableColumnId="1"/>
      <queryTableField id="2" name="maxTime" tableColumnId="2"/>
      <queryTableField id="3" name="meanTime" tableColumnId="3"/>
      <queryTableField id="4" name="minTime" tableColumnId="4"/>
      <queryTableField id="5" name="statisticName" tableColumnId="5"/>
      <queryTableField id="6" dataBound="0" tableColumnId="6"/>
      <queryTableField id="7" dataBound="0" tableColumnId="7"/>
      <queryTableField id="8" dataBound="0" tableColumnId="8"/>
      <queryTableField id="9" dataBound="0" tableColumnId="9"/>
      <queryTableField id="10" dataBound="0" tableColumnId="10"/>
      <queryTableField id="11" dataBound="0" tableColumnId="11"/>
      <queryTableField id="14" dataBound="0" tableColumnId="14"/>
      <queryTableField id="12" dataBound="0" tableColumnId="12"/>
      <queryTableField id="13" dataBound="0" tableColumnId="13"/>
      <queryTableField id="15" dataBound="0" tableColumnId="15"/>
      <queryTableField id="16" dataBound="0" tableColumnId="16"/>
      <queryTableField id="17" dataBound="0" tableColumnId="17"/>
      <queryTableField id="18" dataBound="0" tableColumnId="18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C784862-6DD8-4893-B581-35A8FB4BF3DC}" name="GetEntityStatistics" displayName="GetEntityStatistics" ref="A1:R46" tableType="queryTable" totalsRowShown="0" headerRowDxfId="17">
  <autoFilter ref="A1:R46" xr:uid="{892C619E-C678-46A8-A2D0-1C1F48BD89F3}"/>
  <tableColumns count="18">
    <tableColumn id="1" xr3:uid="{97D2FB59-6EFE-419A-A632-61BB784EF9B2}" uniqueName="1" name="count" queryTableFieldId="1"/>
    <tableColumn id="2" xr3:uid="{48479FAC-CB0F-4B4E-A42B-DC0B8C341307}" uniqueName="2" name="maxTime" queryTableFieldId="2" dataDxfId="16"/>
    <tableColumn id="3" xr3:uid="{70022D3B-8689-4E9E-9995-DE891BD309E8}" uniqueName="3" name="meanTime" queryTableFieldId="3" dataDxfId="15"/>
    <tableColumn id="4" xr3:uid="{27483865-36D7-4871-866A-C3B046B187A9}" uniqueName="4" name="minTime" queryTableFieldId="4" dataDxfId="14"/>
    <tableColumn id="5" xr3:uid="{B28D4608-F357-4E16-9654-EE4E4C575BBE}" uniqueName="5" name="statisticName" queryTableFieldId="5" dataDxfId="13"/>
    <tableColumn id="6" xr3:uid="{D7D6996C-04A2-45B9-B4C3-A03034C08D56}" uniqueName="6" name="Service Position" queryTableFieldId="6" dataDxfId="12">
      <calculatedColumnFormula>IF(ISNUMBER(FIND(".services.",GetEntityStatistics[[#This Row],[statisticName]])),FIND(".services.",GetEntityStatistics[[#This Row],[statisticName]]),0)</calculatedColumnFormula>
    </tableColumn>
    <tableColumn id="7" xr3:uid="{2294A690-48BC-4FF8-9672-D2FA0026B276}" uniqueName="7" name="Subscription Position" queryTableFieldId="7" dataDxfId="11">
      <calculatedColumnFormula>IF(ISNUMBER(FIND(".subscriptions.",GetEntityStatistics[[#This Row],[statisticName]])),FIND(".subscriptions.",GetEntityStatistics[[#This Row],[statisticName]]),0)</calculatedColumnFormula>
    </tableColumn>
    <tableColumn id="8" xr3:uid="{FAB23EDB-4E37-4F97-8EB0-336AB3C450B0}" uniqueName="8" name="Entity Name" queryTableFieldId="8" dataDxfId="10">
      <calculatedColumnFormula>MID(GetEntityStatistics[[#This Row],[statisticName]],LEN("twx.stats.entity.")+1,(GetEntityStatistics[[#This Row],[Subscription Position]]+GetEntityStatistics[[#This Row],[Service Position]])-LEN("twx.stats.entity.")-1)</calculatedColumnFormula>
    </tableColumn>
    <tableColumn id="9" xr3:uid="{DDA375EF-191B-4223-B429-6A61D9984618}" uniqueName="9" name="Category" queryTableFieldId="9" dataDxfId="9">
      <calculatedColumnFormula>IF(GetEntityStatistics[[#This Row],[Service Position]]&gt;0,"Service",IF(GetEntityStatistics[[#This Row],[Subscription Position]]&gt;0,"Subscription",""))</calculatedColumnFormula>
    </tableColumn>
    <tableColumn id="10" xr3:uid="{688729DC-7323-4C8E-9664-7AEA6835D720}" uniqueName="10" name="Service Name" queryTableFieldId="10" dataDxfId="8">
      <calculatedColumnFormula>IF(GetEntityStatistics[[#This Row],[Service Position]]&gt;0,MID(GetEntityStatistics[[#This Row],[statisticName]],GetEntityStatistics[[#This Row],[Service Position]]+LEN(".services."),99),"")</calculatedColumnFormula>
    </tableColumn>
    <tableColumn id="11" xr3:uid="{FD90CB93-7B60-4A2B-8DB5-0E6D8DF89759}" uniqueName="11" name="Subscription Details" queryTableFieldId="11" dataDxfId="7">
      <calculatedColumnFormula>IF(GetEntityStatistics[[#This Row],[Subscription Position]]&gt;0,MID(GetEntityStatistics[[#This Row],[statisticName]],GetEntityStatistics[[#This Row],[Subscription Position]]+LEN(".subscriptions.:"),99),"")</calculatedColumnFormula>
    </tableColumn>
    <tableColumn id="14" xr3:uid="{D614E874-84BE-4DAB-9F49-CEE313A70D05}" uniqueName="14" name="Source Name" queryTableFieldId="14" dataDxfId="6">
      <calculatedColumnFormula>IF(GetEntityStatistics[[#This Row],[Subscription Position]]&gt;0,MID(GetEntityStatistics[[#This Row],[Subscription Details]],1,FIND(":",GetEntityStatistics[[#This Row],[Subscription Details]])-1),"")</calculatedColumnFormula>
    </tableColumn>
    <tableColumn id="12" xr3:uid="{6A721C8C-7E5D-48EE-BAE1-8E539BFA4FB4}" uniqueName="12" name="Event Name" queryTableFieldId="12" dataDxfId="5">
      <calculatedColumnFormula>IF(GetEntityStatistics[[#This Row],[Subscription Position]]&gt;0,MID(GetEntityStatistics[[#This Row],[Subscription Details]],(LEN(GetEntityStatistics[[#This Row],[Source Name]])+2),SEARCH(":",GetEntityStatistics[[#This Row],[Subscription Details]],LEN(GetEntityStatistics[[#This Row],[Source Name]])+2)-(LEN(GetEntityStatistics[[#This Row],[Source Name]])+2)),"")</calculatedColumnFormula>
    </tableColumn>
    <tableColumn id="13" xr3:uid="{22A83E35-BB4F-4443-8500-B5C1D30B0069}" uniqueName="13" name="Source Property" queryTableFieldId="13" dataDxfId="4">
      <calculatedColumnFormula>IF(GetEntityStatistics[[#This Row],[Subscription Position]]&gt;0,MID(GetEntityStatistics[[#This Row],[Subscription Details]],LEN(GetEntityStatistics[[#This Row],[Source Name]])+LEN(GetEntityStatistics[[#This Row],[Event Name]])+3,LEN(GetEntityStatistics[[#This Row],[Subscription Details]])-SEARCH(":",GetEntityStatistics[[#This Row],[Subscription Details]],LEN(GetEntityStatistics[[#This Row],[Source Name]])+LEN(GetEntityStatistics[[#This Row],[Event Name]])+2)+3),"")</calculatedColumnFormula>
    </tableColumn>
    <tableColumn id="15" xr3:uid="{708FEDF0-65B6-41FB-B9DF-71D6A1D870B0}" uniqueName="15" name="Minimum Time (ms)" queryTableFieldId="15" dataDxfId="3">
      <calculatedColumnFormula>GetEntityStatistics[[#This Row],[minTime]]</calculatedColumnFormula>
    </tableColumn>
    <tableColumn id="16" xr3:uid="{1A2127F0-2F67-4497-95BC-F30CBBE2E1F3}" uniqueName="16" name="Average Time (ms)" queryTableFieldId="16" dataDxfId="2">
      <calculatedColumnFormula>GetEntityStatistics[[#This Row],[meanTime]]</calculatedColumnFormula>
    </tableColumn>
    <tableColumn id="17" xr3:uid="{395F925E-35AB-4CBA-A1B3-A7F1271BBC7B}" uniqueName="17" name="Maximum Time (ms)" queryTableFieldId="17" dataDxfId="1">
      <calculatedColumnFormula>GetEntityStatistics[[#This Row],[maxTime]]</calculatedColumnFormula>
    </tableColumn>
    <tableColumn id="18" xr3:uid="{E57CC596-31C7-4C71-900D-FDB13560D2B2}" uniqueName="18" name="Execution Count" queryTableFieldId="18" dataDxfId="0">
      <calculatedColumnFormula>GetEntityStatistics[[#This Row],[count]]</calculatedColumnFormula>
    </tableColumn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337852-8C29-48A3-A3A7-67F61C348EC6}">
  <dimension ref="A1:R46"/>
  <sheetViews>
    <sheetView tabSelected="1" topLeftCell="L1" workbookViewId="0">
      <selection activeCell="O2" sqref="O2"/>
    </sheetView>
  </sheetViews>
  <sheetFormatPr baseColWidth="10" defaultColWidth="8.83203125" defaultRowHeight="15" x14ac:dyDescent="0.2"/>
  <cols>
    <col min="1" max="1" width="10.5" bestFit="1" customWidth="1"/>
    <col min="2" max="2" width="13.6640625" bestFit="1" customWidth="1"/>
    <col min="3" max="3" width="15" bestFit="1" customWidth="1"/>
    <col min="4" max="4" width="13.5" bestFit="1" customWidth="1"/>
    <col min="5" max="5" width="81.1640625" bestFit="1" customWidth="1"/>
    <col min="6" max="6" width="0" hidden="1" customWidth="1"/>
    <col min="7" max="7" width="12.33203125" hidden="1" customWidth="1"/>
    <col min="8" max="8" width="46.5" bestFit="1" customWidth="1"/>
    <col min="9" max="9" width="13.5" bestFit="1" customWidth="1"/>
    <col min="10" max="10" width="35.1640625" bestFit="1" customWidth="1"/>
    <col min="11" max="11" width="72" hidden="1" customWidth="1"/>
    <col min="12" max="12" width="46.5" bestFit="1" customWidth="1"/>
    <col min="13" max="13" width="16.33203125" bestFit="1" customWidth="1"/>
    <col min="14" max="14" width="19.83203125" bestFit="1" customWidth="1"/>
    <col min="15" max="15" width="14.33203125" bestFit="1" customWidth="1"/>
    <col min="16" max="16" width="12.83203125" bestFit="1" customWidth="1"/>
    <col min="17" max="17" width="14.5" bestFit="1" customWidth="1"/>
    <col min="18" max="18" width="14.33203125" bestFit="1" customWidth="1"/>
  </cols>
  <sheetData>
    <row r="1" spans="1:18" s="2" customFormat="1" ht="43" customHeight="1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13</v>
      </c>
      <c r="G1" s="2" t="s">
        <v>10</v>
      </c>
      <c r="H1" s="2" t="s">
        <v>11</v>
      </c>
      <c r="I1" s="2" t="s">
        <v>12</v>
      </c>
      <c r="J1" s="2" t="s">
        <v>14</v>
      </c>
      <c r="K1" s="2" t="s">
        <v>18</v>
      </c>
      <c r="L1" s="2" t="s">
        <v>15</v>
      </c>
      <c r="M1" s="2" t="s">
        <v>16</v>
      </c>
      <c r="N1" s="2" t="s">
        <v>17</v>
      </c>
      <c r="O1" s="2" t="s">
        <v>62</v>
      </c>
      <c r="P1" s="2" t="s">
        <v>60</v>
      </c>
      <c r="Q1" s="2" t="s">
        <v>61</v>
      </c>
      <c r="R1" s="2" t="s">
        <v>19</v>
      </c>
    </row>
    <row r="2" spans="1:18" x14ac:dyDescent="0.2">
      <c r="A2">
        <v>27140</v>
      </c>
      <c r="B2" s="1">
        <v>840.72900000000004</v>
      </c>
      <c r="C2" s="1">
        <v>133.18299999999999</v>
      </c>
      <c r="D2" s="1">
        <v>1.361</v>
      </c>
      <c r="E2" s="1" t="s">
        <v>20</v>
      </c>
      <c r="F2" s="1">
        <f>IF(ISNUMBER(FIND(".services.",GetEntityStatistics[[#This Row],[statisticName]])),FIND(".services.",GetEntityStatistics[[#This Row],[statisticName]]),0)</f>
        <v>48</v>
      </c>
      <c r="G2" s="1">
        <f>IF(ISNUMBER(FIND(".subscriptions.",GetEntityStatistics[[#This Row],[statisticName]])),FIND(".subscriptions.",GetEntityStatistics[[#This Row],[statisticName]]),0)</f>
        <v>0</v>
      </c>
      <c r="H2" s="1" t="str">
        <f>MID(GetEntityStatistics[[#This Row],[statisticName]],LEN("twx.stats.entity.")+1,(GetEntityStatistics[[#This Row],[Subscription Position]]+GetEntityStatistics[[#This Row],[Service Position]])-LEN("twx.stats.entity.")-1)</f>
        <v>AzureOpcUaPropertyMapDataTable</v>
      </c>
      <c r="I2" s="1" t="str">
        <f>IF(GetEntityStatistics[[#This Row],[Service Position]]&gt;0,"Service",IF(GetEntityStatistics[[#This Row],[Subscription Position]]&gt;0,"Subscription",""))</f>
        <v>Service</v>
      </c>
      <c r="J2" s="1" t="str">
        <f>IF(GetEntityStatistics[[#This Row],[Service Position]]&gt;0,MID(GetEntityStatistics[[#This Row],[statisticName]],GetEntityStatistics[[#This Row],[Service Position]]+LEN(".services."),99),"")</f>
        <v>QueryDataTableEntries</v>
      </c>
      <c r="K2" s="1" t="str">
        <f>IF(GetEntityStatistics[[#This Row],[Subscription Position]]&gt;0,MID(GetEntityStatistics[[#This Row],[statisticName]],GetEntityStatistics[[#This Row],[Subscription Position]]+LEN(".subscriptions.:"),99),"")</f>
        <v/>
      </c>
      <c r="L2" s="1" t="str">
        <f>IF(GetEntityStatistics[[#This Row],[Subscription Position]]&gt;0,MID(GetEntityStatistics[[#This Row],[Subscription Details]],1,FIND(":",GetEntityStatistics[[#This Row],[Subscription Details]])-1),"")</f>
        <v/>
      </c>
      <c r="M2" s="1" t="str">
        <f>IF(GetEntityStatistics[[#This Row],[Subscription Position]]&gt;0,MID(GetEntityStatistics[[#This Row],[Subscription Details]],(LEN(GetEntityStatistics[[#This Row],[Source Name]])+2),SEARCH(":",GetEntityStatistics[[#This Row],[Subscription Details]],LEN(GetEntityStatistics[[#This Row],[Source Name]])+2)-(LEN(GetEntityStatistics[[#This Row],[Source Name]])+2)),"")</f>
        <v/>
      </c>
      <c r="N2" s="1" t="str">
        <f>IF(GetEntityStatistics[[#This Row],[Subscription Position]]&gt;0,MID(GetEntityStatistics[[#This Row],[Subscription Details]],LEN(GetEntityStatistics[[#This Row],[Source Name]])+LEN(GetEntityStatistics[[#This Row],[Event Name]])+3,LEN(GetEntityStatistics[[#This Row],[Subscription Details]])-SEARCH(":",GetEntityStatistics[[#This Row],[Subscription Details]],LEN(GetEntityStatistics[[#This Row],[Source Name]])+LEN(GetEntityStatistics[[#This Row],[Event Name]])+2)+3),"")</f>
        <v/>
      </c>
      <c r="O2" s="1">
        <f>GetEntityStatistics[[#This Row],[minTime]]</f>
        <v>1.361</v>
      </c>
      <c r="P2" s="1">
        <f>GetEntityStatistics[[#This Row],[meanTime]]</f>
        <v>133.18299999999999</v>
      </c>
      <c r="Q2" s="1">
        <f>GetEntityStatistics[[#This Row],[maxTime]]</f>
        <v>840.72900000000004</v>
      </c>
      <c r="R2" s="1">
        <f>GetEntityStatistics[[#This Row],[count]]</f>
        <v>27140</v>
      </c>
    </row>
    <row r="3" spans="1:18" x14ac:dyDescent="0.2">
      <c r="A3">
        <v>5945</v>
      </c>
      <c r="B3" s="1">
        <v>89.119</v>
      </c>
      <c r="C3" s="1">
        <v>1.8759999999999999</v>
      </c>
      <c r="D3" s="1">
        <v>8.3000000000000004E-2</v>
      </c>
      <c r="E3" s="1" t="s">
        <v>22</v>
      </c>
      <c r="F3" s="1">
        <f>IF(ISNUMBER(FIND(".services.",GetEntityStatistics[[#This Row],[statisticName]])),FIND(".services.",GetEntityStatistics[[#This Row],[statisticName]]),0)</f>
        <v>61</v>
      </c>
      <c r="G3" s="1">
        <f>IF(ISNUMBER(FIND(".subscriptions.",GetEntityStatistics[[#This Row],[statisticName]])),FIND(".subscriptions.",GetEntityStatistics[[#This Row],[statisticName]]),0)</f>
        <v>0</v>
      </c>
      <c r="H3" s="1" t="str">
        <f>MID(GetEntityStatistics[[#This Row],[statisticName]],LEN("twx.stats.entity.")+1,(GetEntityStatistics[[#This Row],[Subscription Position]]+GetEntityStatistics[[#This Row],[Service Position]])-LEN("twx.stats.entity.")-1)</f>
        <v>AzureIoT.OPCUA.KepwareSimulator.Machine1_TH</v>
      </c>
      <c r="I3" s="1" t="str">
        <f>IF(GetEntityStatistics[[#This Row],[Service Position]]&gt;0,"Service",IF(GetEntityStatistics[[#This Row],[Subscription Position]]&gt;0,"Subscription",""))</f>
        <v>Service</v>
      </c>
      <c r="J3" s="1" t="str">
        <f>IF(GetEntityStatistics[[#This Row],[Service Position]]&gt;0,MID(GetEntityStatistics[[#This Row],[statisticName]],GetEntityStatistics[[#This Row],[Service Position]]+LEN(".services."),99),"")</f>
        <v>UpdateSubscribedPropertyValues</v>
      </c>
      <c r="K3" s="1" t="str">
        <f>IF(GetEntityStatistics[[#This Row],[Subscription Position]]&gt;0,MID(GetEntityStatistics[[#This Row],[statisticName]],GetEntityStatistics[[#This Row],[Subscription Position]]+LEN(".subscriptions.:"),99),"")</f>
        <v/>
      </c>
      <c r="L3" s="1" t="str">
        <f>IF(GetEntityStatistics[[#This Row],[Subscription Position]]&gt;0,MID(GetEntityStatistics[[#This Row],[Subscription Details]],1,FIND(":",GetEntityStatistics[[#This Row],[Subscription Details]])-1),"")</f>
        <v/>
      </c>
      <c r="M3" s="1" t="str">
        <f>IF(GetEntityStatistics[[#This Row],[Subscription Position]]&gt;0,MID(GetEntityStatistics[[#This Row],[Subscription Details]],(LEN(GetEntityStatistics[[#This Row],[Source Name]])+2),SEARCH(":",GetEntityStatistics[[#This Row],[Subscription Details]],LEN(GetEntityStatistics[[#This Row],[Source Name]])+2)-(LEN(GetEntityStatistics[[#This Row],[Source Name]])+2)),"")</f>
        <v/>
      </c>
      <c r="N3" s="1" t="str">
        <f>IF(GetEntityStatistics[[#This Row],[Subscription Position]]&gt;0,MID(GetEntityStatistics[[#This Row],[Subscription Details]],LEN(GetEntityStatistics[[#This Row],[Source Name]])+LEN(GetEntityStatistics[[#This Row],[Event Name]])+3,LEN(GetEntityStatistics[[#This Row],[Subscription Details]])-SEARCH(":",GetEntityStatistics[[#This Row],[Subscription Details]],LEN(GetEntityStatistics[[#This Row],[Source Name]])+LEN(GetEntityStatistics[[#This Row],[Event Name]])+2)+3),"")</f>
        <v/>
      </c>
      <c r="O3" s="1">
        <f>GetEntityStatistics[[#This Row],[minTime]]</f>
        <v>8.3000000000000004E-2</v>
      </c>
      <c r="P3" s="1">
        <f>GetEntityStatistics[[#This Row],[meanTime]]</f>
        <v>1.8759999999999999</v>
      </c>
      <c r="Q3" s="1">
        <f>GetEntityStatistics[[#This Row],[maxTime]]</f>
        <v>89.119</v>
      </c>
      <c r="R3" s="1">
        <f>GetEntityStatistics[[#This Row],[count]]</f>
        <v>5945</v>
      </c>
    </row>
    <row r="4" spans="1:18" x14ac:dyDescent="0.2">
      <c r="A4">
        <v>5925</v>
      </c>
      <c r="B4" s="1">
        <v>109.795</v>
      </c>
      <c r="C4" s="1">
        <v>1.6</v>
      </c>
      <c r="D4" s="1">
        <v>4.1000000000000002E-2</v>
      </c>
      <c r="E4" s="1" t="s">
        <v>23</v>
      </c>
      <c r="F4" s="1">
        <f>IF(ISNUMBER(FIND(".services.",GetEntityStatistics[[#This Row],[statisticName]])),FIND(".services.",GetEntityStatistics[[#This Row],[statisticName]]),0)</f>
        <v>61</v>
      </c>
      <c r="G4" s="1">
        <f>IF(ISNUMBER(FIND(".subscriptions.",GetEntityStatistics[[#This Row],[statisticName]])),FIND(".subscriptions.",GetEntityStatistics[[#This Row],[statisticName]]),0)</f>
        <v>0</v>
      </c>
      <c r="H4" s="1" t="str">
        <f>MID(GetEntityStatistics[[#This Row],[statisticName]],LEN("twx.stats.entity.")+1,(GetEntityStatistics[[#This Row],[Subscription Position]]+GetEntityStatistics[[#This Row],[Service Position]])-LEN("twx.stats.entity.")-1)</f>
        <v>AzureIoT.OPCUA.KepwareSimulator.Machine2_TH</v>
      </c>
      <c r="I4" s="1" t="str">
        <f>IF(GetEntityStatistics[[#This Row],[Service Position]]&gt;0,"Service",IF(GetEntityStatistics[[#This Row],[Subscription Position]]&gt;0,"Subscription",""))</f>
        <v>Service</v>
      </c>
      <c r="J4" s="1" t="str">
        <f>IF(GetEntityStatistics[[#This Row],[Service Position]]&gt;0,MID(GetEntityStatistics[[#This Row],[statisticName]],GetEntityStatistics[[#This Row],[Service Position]]+LEN(".services."),99),"")</f>
        <v>UpdateSubscribedPropertyValues</v>
      </c>
      <c r="K4" s="1" t="str">
        <f>IF(GetEntityStatistics[[#This Row],[Subscription Position]]&gt;0,MID(GetEntityStatistics[[#This Row],[statisticName]],GetEntityStatistics[[#This Row],[Subscription Position]]+LEN(".subscriptions.:"),99),"")</f>
        <v/>
      </c>
      <c r="L4" s="1" t="str">
        <f>IF(GetEntityStatistics[[#This Row],[Subscription Position]]&gt;0,MID(GetEntityStatistics[[#This Row],[Subscription Details]],1,FIND(":",GetEntityStatistics[[#This Row],[Subscription Details]])-1),"")</f>
        <v/>
      </c>
      <c r="M4" s="1" t="str">
        <f>IF(GetEntityStatistics[[#This Row],[Subscription Position]]&gt;0,MID(GetEntityStatistics[[#This Row],[Subscription Details]],(LEN(GetEntityStatistics[[#This Row],[Source Name]])+2),SEARCH(":",GetEntityStatistics[[#This Row],[Subscription Details]],LEN(GetEntityStatistics[[#This Row],[Source Name]])+2)-(LEN(GetEntityStatistics[[#This Row],[Source Name]])+2)),"")</f>
        <v/>
      </c>
      <c r="N4" s="1" t="str">
        <f>IF(GetEntityStatistics[[#This Row],[Subscription Position]]&gt;0,MID(GetEntityStatistics[[#This Row],[Subscription Details]],LEN(GetEntityStatistics[[#This Row],[Source Name]])+LEN(GetEntityStatistics[[#This Row],[Event Name]])+3,LEN(GetEntityStatistics[[#This Row],[Subscription Details]])-SEARCH(":",GetEntityStatistics[[#This Row],[Subscription Details]],LEN(GetEntityStatistics[[#This Row],[Source Name]])+LEN(GetEntityStatistics[[#This Row],[Event Name]])+2)+3),"")</f>
        <v/>
      </c>
      <c r="O4" s="1">
        <f>GetEntityStatistics[[#This Row],[minTime]]</f>
        <v>4.1000000000000002E-2</v>
      </c>
      <c r="P4" s="1">
        <f>GetEntityStatistics[[#This Row],[meanTime]]</f>
        <v>1.6</v>
      </c>
      <c r="Q4" s="1">
        <f>GetEntityStatistics[[#This Row],[maxTime]]</f>
        <v>109.795</v>
      </c>
      <c r="R4" s="1">
        <f>GetEntityStatistics[[#This Row],[count]]</f>
        <v>5925</v>
      </c>
    </row>
    <row r="5" spans="1:18" x14ac:dyDescent="0.2">
      <c r="A5">
        <v>5710</v>
      </c>
      <c r="B5" s="1">
        <v>3.3119999999999998</v>
      </c>
      <c r="C5" s="1">
        <v>8.9999999999999993E-3</v>
      </c>
      <c r="D5" s="1">
        <v>2E-3</v>
      </c>
      <c r="E5" s="1" t="s">
        <v>21</v>
      </c>
      <c r="F5" s="1">
        <f>IF(ISNUMBER(FIND(".services.",GetEntityStatistics[[#This Row],[statisticName]])),FIND(".services.",GetEntityStatistics[[#This Row],[statisticName]]),0)</f>
        <v>39</v>
      </c>
      <c r="G5" s="1">
        <f>IF(ISNUMBER(FIND(".subscriptions.",GetEntityStatistics[[#This Row],[statisticName]])),FIND(".subscriptions.",GetEntityStatistics[[#This Row],[statisticName]]),0)</f>
        <v>0</v>
      </c>
      <c r="H5" s="1" t="str">
        <f>MID(GetEntityStatistics[[#This Row],[statisticName]],LEN("twx.stats.entity.")+1,(GetEntityStatistics[[#This Row],[Subscription Position]]+GetEntityStatistics[[#This Row],[Service Position]])-LEN("twx.stats.entity.")-1)</f>
        <v>opcua-iotedge-monitor</v>
      </c>
      <c r="I5" s="1" t="str">
        <f>IF(GetEntityStatistics[[#This Row],[Service Position]]&gt;0,"Service",IF(GetEntityStatistics[[#This Row],[Subscription Position]]&gt;0,"Subscription",""))</f>
        <v>Service</v>
      </c>
      <c r="J5" s="1" t="str">
        <f>IF(GetEntityStatistics[[#This Row],[Service Position]]&gt;0,MID(GetEntityStatistics[[#This Row],[statisticName]],GetEntityStatistics[[#This Row],[Service Position]]+LEN(".services."),99),"")</f>
        <v>GetPropertyTime</v>
      </c>
      <c r="K5" s="1" t="str">
        <f>IF(GetEntityStatistics[[#This Row],[Subscription Position]]&gt;0,MID(GetEntityStatistics[[#This Row],[statisticName]],GetEntityStatistics[[#This Row],[Subscription Position]]+LEN(".subscriptions.:"),99),"")</f>
        <v/>
      </c>
      <c r="L5" s="1" t="str">
        <f>IF(GetEntityStatistics[[#This Row],[Subscription Position]]&gt;0,MID(GetEntityStatistics[[#This Row],[Subscription Details]],1,FIND(":",GetEntityStatistics[[#This Row],[Subscription Details]])-1),"")</f>
        <v/>
      </c>
      <c r="M5" s="1" t="str">
        <f>IF(GetEntityStatistics[[#This Row],[Subscription Position]]&gt;0,MID(GetEntityStatistics[[#This Row],[Subscription Details]],(LEN(GetEntityStatistics[[#This Row],[Source Name]])+2),SEARCH(":",GetEntityStatistics[[#This Row],[Subscription Details]],LEN(GetEntityStatistics[[#This Row],[Source Name]])+2)-(LEN(GetEntityStatistics[[#This Row],[Source Name]])+2)),"")</f>
        <v/>
      </c>
      <c r="N5" s="1" t="str">
        <f>IF(GetEntityStatistics[[#This Row],[Subscription Position]]&gt;0,MID(GetEntityStatistics[[#This Row],[Subscription Details]],LEN(GetEntityStatistics[[#This Row],[Source Name]])+LEN(GetEntityStatistics[[#This Row],[Event Name]])+3,LEN(GetEntityStatistics[[#This Row],[Subscription Details]])-SEARCH(":",GetEntityStatistics[[#This Row],[Subscription Details]],LEN(GetEntityStatistics[[#This Row],[Source Name]])+LEN(GetEntityStatistics[[#This Row],[Event Name]])+2)+3),"")</f>
        <v/>
      </c>
      <c r="O5" s="1">
        <f>GetEntityStatistics[[#This Row],[minTime]]</f>
        <v>2E-3</v>
      </c>
      <c r="P5" s="1">
        <f>GetEntityStatistics[[#This Row],[meanTime]]</f>
        <v>8.9999999999999993E-3</v>
      </c>
      <c r="Q5" s="1">
        <f>GetEntityStatistics[[#This Row],[maxTime]]</f>
        <v>3.3119999999999998</v>
      </c>
      <c r="R5" s="1">
        <f>GetEntityStatistics[[#This Row],[count]]</f>
        <v>5710</v>
      </c>
    </row>
    <row r="6" spans="1:18" x14ac:dyDescent="0.2">
      <c r="A6">
        <v>5480</v>
      </c>
      <c r="B6" s="1">
        <v>137.36799999999999</v>
      </c>
      <c r="C6" s="1">
        <v>3.206</v>
      </c>
      <c r="D6" s="1">
        <v>6.8000000000000005E-2</v>
      </c>
      <c r="E6" s="1" t="s">
        <v>24</v>
      </c>
      <c r="F6" s="1">
        <f>IF(ISNUMBER(FIND(".services.",GetEntityStatistics[[#This Row],[statisticName]])),FIND(".services.",GetEntityStatistics[[#This Row],[statisticName]]),0)</f>
        <v>61</v>
      </c>
      <c r="G6" s="1">
        <f>IF(ISNUMBER(FIND(".subscriptions.",GetEntityStatistics[[#This Row],[statisticName]])),FIND(".subscriptions.",GetEntityStatistics[[#This Row],[statisticName]]),0)</f>
        <v>0</v>
      </c>
      <c r="H6" s="1" t="str">
        <f>MID(GetEntityStatistics[[#This Row],[statisticName]],LEN("twx.stats.entity.")+1,(GetEntityStatistics[[#This Row],[Subscription Position]]+GetEntityStatistics[[#This Row],[Service Position]])-LEN("twx.stats.entity.")-1)</f>
        <v>AzureIoT.OPCUA.KepwareSimulator.Machine3_TH</v>
      </c>
      <c r="I6" s="1" t="str">
        <f>IF(GetEntityStatistics[[#This Row],[Service Position]]&gt;0,"Service",IF(GetEntityStatistics[[#This Row],[Subscription Position]]&gt;0,"Subscription",""))</f>
        <v>Service</v>
      </c>
      <c r="J6" s="1" t="str">
        <f>IF(GetEntityStatistics[[#This Row],[Service Position]]&gt;0,MID(GetEntityStatistics[[#This Row],[statisticName]],GetEntityStatistics[[#This Row],[Service Position]]+LEN(".services."),99),"")</f>
        <v>UpdateSubscribedPropertyValues</v>
      </c>
      <c r="K6" s="1" t="str">
        <f>IF(GetEntityStatistics[[#This Row],[Subscription Position]]&gt;0,MID(GetEntityStatistics[[#This Row],[statisticName]],GetEntityStatistics[[#This Row],[Subscription Position]]+LEN(".subscriptions.:"),99),"")</f>
        <v/>
      </c>
      <c r="L6" s="1" t="str">
        <f>IF(GetEntityStatistics[[#This Row],[Subscription Position]]&gt;0,MID(GetEntityStatistics[[#This Row],[Subscription Details]],1,FIND(":",GetEntityStatistics[[#This Row],[Subscription Details]])-1),"")</f>
        <v/>
      </c>
      <c r="M6" s="1" t="str">
        <f>IF(GetEntityStatistics[[#This Row],[Subscription Position]]&gt;0,MID(GetEntityStatistics[[#This Row],[Subscription Details]],(LEN(GetEntityStatistics[[#This Row],[Source Name]])+2),SEARCH(":",GetEntityStatistics[[#This Row],[Subscription Details]],LEN(GetEntityStatistics[[#This Row],[Source Name]])+2)-(LEN(GetEntityStatistics[[#This Row],[Source Name]])+2)),"")</f>
        <v/>
      </c>
      <c r="N6" s="1" t="str">
        <f>IF(GetEntityStatistics[[#This Row],[Subscription Position]]&gt;0,MID(GetEntityStatistics[[#This Row],[Subscription Details]],LEN(GetEntityStatistics[[#This Row],[Source Name]])+LEN(GetEntityStatistics[[#This Row],[Event Name]])+3,LEN(GetEntityStatistics[[#This Row],[Subscription Details]])-SEARCH(":",GetEntityStatistics[[#This Row],[Subscription Details]],LEN(GetEntityStatistics[[#This Row],[Source Name]])+LEN(GetEntityStatistics[[#This Row],[Event Name]])+2)+3),"")</f>
        <v/>
      </c>
      <c r="O6" s="1">
        <f>GetEntityStatistics[[#This Row],[minTime]]</f>
        <v>6.8000000000000005E-2</v>
      </c>
      <c r="P6" s="1">
        <f>GetEntityStatistics[[#This Row],[meanTime]]</f>
        <v>3.206</v>
      </c>
      <c r="Q6" s="1">
        <f>GetEntityStatistics[[#This Row],[maxTime]]</f>
        <v>137.36799999999999</v>
      </c>
      <c r="R6" s="1">
        <f>GetEntityStatistics[[#This Row],[count]]</f>
        <v>5480</v>
      </c>
    </row>
    <row r="7" spans="1:18" x14ac:dyDescent="0.2">
      <c r="A7">
        <v>5188</v>
      </c>
      <c r="B7" s="1">
        <v>104.685</v>
      </c>
      <c r="C7" s="1">
        <v>3.379</v>
      </c>
      <c r="D7" s="1">
        <v>8.3000000000000004E-2</v>
      </c>
      <c r="E7" s="1" t="s">
        <v>25</v>
      </c>
      <c r="F7" s="1">
        <f>IF(ISNUMBER(FIND(".services.",GetEntityStatistics[[#This Row],[statisticName]])),FIND(".services.",GetEntityStatistics[[#This Row],[statisticName]]),0)</f>
        <v>61</v>
      </c>
      <c r="G7" s="1">
        <f>IF(ISNUMBER(FIND(".subscriptions.",GetEntityStatistics[[#This Row],[statisticName]])),FIND(".subscriptions.",GetEntityStatistics[[#This Row],[statisticName]]),0)</f>
        <v>0</v>
      </c>
      <c r="H7" s="1" t="str">
        <f>MID(GetEntityStatistics[[#This Row],[statisticName]],LEN("twx.stats.entity.")+1,(GetEntityStatistics[[#This Row],[Subscription Position]]+GetEntityStatistics[[#This Row],[Service Position]])-LEN("twx.stats.entity.")-1)</f>
        <v>AzureIoT.OPCUA.KepwareSimulator.Machine4_TH</v>
      </c>
      <c r="I7" s="1" t="str">
        <f>IF(GetEntityStatistics[[#This Row],[Service Position]]&gt;0,"Service",IF(GetEntityStatistics[[#This Row],[Subscription Position]]&gt;0,"Subscription",""))</f>
        <v>Service</v>
      </c>
      <c r="J7" s="1" t="str">
        <f>IF(GetEntityStatistics[[#This Row],[Service Position]]&gt;0,MID(GetEntityStatistics[[#This Row],[statisticName]],GetEntityStatistics[[#This Row],[Service Position]]+LEN(".services."),99),"")</f>
        <v>UpdateSubscribedPropertyValues</v>
      </c>
      <c r="K7" s="1" t="str">
        <f>IF(GetEntityStatistics[[#This Row],[Subscription Position]]&gt;0,MID(GetEntityStatistics[[#This Row],[statisticName]],GetEntityStatistics[[#This Row],[Subscription Position]]+LEN(".subscriptions.:"),99),"")</f>
        <v/>
      </c>
      <c r="L7" s="1" t="str">
        <f>IF(GetEntityStatistics[[#This Row],[Subscription Position]]&gt;0,MID(GetEntityStatistics[[#This Row],[Subscription Details]],1,FIND(":",GetEntityStatistics[[#This Row],[Subscription Details]])-1),"")</f>
        <v/>
      </c>
      <c r="M7" s="1" t="str">
        <f>IF(GetEntityStatistics[[#This Row],[Subscription Position]]&gt;0,MID(GetEntityStatistics[[#This Row],[Subscription Details]],(LEN(GetEntityStatistics[[#This Row],[Source Name]])+2),SEARCH(":",GetEntityStatistics[[#This Row],[Subscription Details]],LEN(GetEntityStatistics[[#This Row],[Source Name]])+2)-(LEN(GetEntityStatistics[[#This Row],[Source Name]])+2)),"")</f>
        <v/>
      </c>
      <c r="N7" s="1" t="str">
        <f>IF(GetEntityStatistics[[#This Row],[Subscription Position]]&gt;0,MID(GetEntityStatistics[[#This Row],[Subscription Details]],LEN(GetEntityStatistics[[#This Row],[Source Name]])+LEN(GetEntityStatistics[[#This Row],[Event Name]])+3,LEN(GetEntityStatistics[[#This Row],[Subscription Details]])-SEARCH(":",GetEntityStatistics[[#This Row],[Subscription Details]],LEN(GetEntityStatistics[[#This Row],[Source Name]])+LEN(GetEntityStatistics[[#This Row],[Event Name]])+2)+3),"")</f>
        <v/>
      </c>
      <c r="O7" s="1">
        <f>GetEntityStatistics[[#This Row],[minTime]]</f>
        <v>8.3000000000000004E-2</v>
      </c>
      <c r="P7" s="1">
        <f>GetEntityStatistics[[#This Row],[meanTime]]</f>
        <v>3.379</v>
      </c>
      <c r="Q7" s="1">
        <f>GetEntityStatistics[[#This Row],[maxTime]]</f>
        <v>104.685</v>
      </c>
      <c r="R7" s="1">
        <f>GetEntityStatistics[[#This Row],[count]]</f>
        <v>5188</v>
      </c>
    </row>
    <row r="8" spans="1:18" x14ac:dyDescent="0.2">
      <c r="A8">
        <v>2862</v>
      </c>
      <c r="B8" s="1">
        <v>1.57</v>
      </c>
      <c r="C8" s="1">
        <v>0.187</v>
      </c>
      <c r="D8" s="1">
        <v>0.09</v>
      </c>
      <c r="E8" s="1" t="s">
        <v>26</v>
      </c>
      <c r="F8" s="1">
        <f>IF(ISNUMBER(FIND(".services.",GetEntityStatistics[[#This Row],[statisticName]])),FIND(".services.",GetEntityStatistics[[#This Row],[statisticName]]),0)</f>
        <v>39</v>
      </c>
      <c r="G8" s="1">
        <f>IF(ISNUMBER(FIND(".subscriptions.",GetEntityStatistics[[#This Row],[statisticName]])),FIND(".subscriptions.",GetEntityStatistics[[#This Row],[statisticName]]),0)</f>
        <v>0</v>
      </c>
      <c r="H8" s="1" t="str">
        <f>MID(GetEntityStatistics[[#This Row],[statisticName]],LEN("twx.stats.entity.")+1,(GetEntityStatistics[[#This Row],[Subscription Position]]+GetEntityStatistics[[#This Row],[Service Position]])-LEN("twx.stats.entity.")-1)</f>
        <v>opcua-iotedge-monitor</v>
      </c>
      <c r="I8" s="1" t="str">
        <f>IF(GetEntityStatistics[[#This Row],[Service Position]]&gt;0,"Service",IF(GetEntityStatistics[[#This Row],[Subscription Position]]&gt;0,"Subscription",""))</f>
        <v>Service</v>
      </c>
      <c r="J8" s="1" t="str">
        <f>IF(GetEntityStatistics[[#This Row],[Service Position]]&gt;0,MID(GetEntityStatistics[[#This Row],[statisticName]],GetEntityStatistics[[#This Row],[Service Position]]+LEN(".services."),99),"")</f>
        <v>UpdateSubscribedPropertyValues</v>
      </c>
      <c r="K8" s="1" t="str">
        <f>IF(GetEntityStatistics[[#This Row],[Subscription Position]]&gt;0,MID(GetEntityStatistics[[#This Row],[statisticName]],GetEntityStatistics[[#This Row],[Subscription Position]]+LEN(".subscriptions.:"),99),"")</f>
        <v/>
      </c>
      <c r="L8" s="1" t="str">
        <f>IF(GetEntityStatistics[[#This Row],[Subscription Position]]&gt;0,MID(GetEntityStatistics[[#This Row],[Subscription Details]],1,FIND(":",GetEntityStatistics[[#This Row],[Subscription Details]])-1),"")</f>
        <v/>
      </c>
      <c r="M8" s="1" t="str">
        <f>IF(GetEntityStatistics[[#This Row],[Subscription Position]]&gt;0,MID(GetEntityStatistics[[#This Row],[Subscription Details]],(LEN(GetEntityStatistics[[#This Row],[Source Name]])+2),SEARCH(":",GetEntityStatistics[[#This Row],[Subscription Details]],LEN(GetEntityStatistics[[#This Row],[Source Name]])+2)-(LEN(GetEntityStatistics[[#This Row],[Source Name]])+2)),"")</f>
        <v/>
      </c>
      <c r="N8" s="1" t="str">
        <f>IF(GetEntityStatistics[[#This Row],[Subscription Position]]&gt;0,MID(GetEntityStatistics[[#This Row],[Subscription Details]],LEN(GetEntityStatistics[[#This Row],[Source Name]])+LEN(GetEntityStatistics[[#This Row],[Event Name]])+3,LEN(GetEntityStatistics[[#This Row],[Subscription Details]])-SEARCH(":",GetEntityStatistics[[#This Row],[Subscription Details]],LEN(GetEntityStatistics[[#This Row],[Source Name]])+LEN(GetEntityStatistics[[#This Row],[Event Name]])+2)+3),"")</f>
        <v/>
      </c>
      <c r="O8" s="1">
        <f>GetEntityStatistics[[#This Row],[minTime]]</f>
        <v>0.09</v>
      </c>
      <c r="P8" s="1">
        <f>GetEntityStatistics[[#This Row],[meanTime]]</f>
        <v>0.187</v>
      </c>
      <c r="Q8" s="1">
        <f>GetEntityStatistics[[#This Row],[maxTime]]</f>
        <v>1.57</v>
      </c>
      <c r="R8" s="1">
        <f>GetEntityStatistics[[#This Row],[count]]</f>
        <v>2862</v>
      </c>
    </row>
    <row r="9" spans="1:18" x14ac:dyDescent="0.2">
      <c r="A9">
        <v>2855</v>
      </c>
      <c r="B9" s="1">
        <v>2.5110000000000001</v>
      </c>
      <c r="C9" s="1">
        <v>0.41299999999999998</v>
      </c>
      <c r="D9" s="1">
        <v>0.28699999999999998</v>
      </c>
      <c r="E9" s="1" t="s">
        <v>27</v>
      </c>
      <c r="F9" s="1">
        <f>IF(ISNUMBER(FIND(".services.",GetEntityStatistics[[#This Row],[statisticName]])),FIND(".services.",GetEntityStatistics[[#This Row],[statisticName]]),0)</f>
        <v>0</v>
      </c>
      <c r="G9" s="1">
        <f>IF(ISNUMBER(FIND(".subscriptions.",GetEntityStatistics[[#This Row],[statisticName]])),FIND(".subscriptions.",GetEntityStatistics[[#This Row],[statisticName]]),0)</f>
        <v>39</v>
      </c>
      <c r="H9" s="1" t="str">
        <f>MID(GetEntityStatistics[[#This Row],[statisticName]],LEN("twx.stats.entity.")+1,(GetEntityStatistics[[#This Row],[Subscription Position]]+GetEntityStatistics[[#This Row],[Service Position]])-LEN("twx.stats.entity.")-1)</f>
        <v>opcua-iotedge-monitor</v>
      </c>
      <c r="I9" s="1" t="str">
        <f>IF(GetEntityStatistics[[#This Row],[Service Position]]&gt;0,"Service",IF(GetEntityStatistics[[#This Row],[Subscription Position]]&gt;0,"Subscription",""))</f>
        <v>Subscription</v>
      </c>
      <c r="J9" s="1" t="str">
        <f>IF(GetEntityStatistics[[#This Row],[Service Position]]&gt;0,MID(GetEntityStatistics[[#This Row],[statisticName]],GetEntityStatistics[[#This Row],[Service Position]]+LEN(".services."),99),"")</f>
        <v/>
      </c>
      <c r="K9" s="1" t="str">
        <f>IF(GetEntityStatistics[[#This Row],[Subscription Position]]&gt;0,MID(GetEntityStatistics[[#This Row],[statisticName]],GetEntityStatistics[[#This Row],[Subscription Position]]+LEN(".subscriptions.:"),99),"")</f>
        <v>opcua-iotedge-monitor:DataChange:Heartbeat</v>
      </c>
      <c r="L9" s="1" t="str">
        <f>IF(GetEntityStatistics[[#This Row],[Subscription Position]]&gt;0,MID(GetEntityStatistics[[#This Row],[Subscription Details]],1,FIND(":",GetEntityStatistics[[#This Row],[Subscription Details]])-1),"")</f>
        <v>opcua-iotedge-monitor</v>
      </c>
      <c r="M9" s="1" t="str">
        <f>IF(GetEntityStatistics[[#This Row],[Subscription Position]]&gt;0,MID(GetEntityStatistics[[#This Row],[Subscription Details]],(LEN(GetEntityStatistics[[#This Row],[Source Name]])+2),SEARCH(":",GetEntityStatistics[[#This Row],[Subscription Details]],LEN(GetEntityStatistics[[#This Row],[Source Name]])+2)-(LEN(GetEntityStatistics[[#This Row],[Source Name]])+2)),"")</f>
        <v>DataChange</v>
      </c>
      <c r="N9" s="1" t="str">
        <f>IF(GetEntityStatistics[[#This Row],[Subscription Position]]&gt;0,MID(GetEntityStatistics[[#This Row],[Subscription Details]],LEN(GetEntityStatistics[[#This Row],[Source Name]])+LEN(GetEntityStatistics[[#This Row],[Event Name]])+3,LEN(GetEntityStatistics[[#This Row],[Subscription Details]])-SEARCH(":",GetEntityStatistics[[#This Row],[Subscription Details]],LEN(GetEntityStatistics[[#This Row],[Source Name]])+LEN(GetEntityStatistics[[#This Row],[Event Name]])+2)+3),"")</f>
        <v>Heartbeat</v>
      </c>
      <c r="O9" s="1">
        <f>GetEntityStatistics[[#This Row],[minTime]]</f>
        <v>0.28699999999999998</v>
      </c>
      <c r="P9" s="1">
        <f>GetEntityStatistics[[#This Row],[meanTime]]</f>
        <v>0.41299999999999998</v>
      </c>
      <c r="Q9" s="1">
        <f>GetEntityStatistics[[#This Row],[maxTime]]</f>
        <v>2.5110000000000001</v>
      </c>
      <c r="R9" s="1">
        <f>GetEntityStatistics[[#This Row],[count]]</f>
        <v>2855</v>
      </c>
    </row>
    <row r="10" spans="1:18" x14ac:dyDescent="0.2">
      <c r="A10">
        <v>580</v>
      </c>
      <c r="B10" s="1">
        <v>1979.537</v>
      </c>
      <c r="C10" s="1">
        <v>183.46799999999999</v>
      </c>
      <c r="D10" s="1">
        <v>65.823999999999998</v>
      </c>
      <c r="E10" s="1" t="s">
        <v>28</v>
      </c>
      <c r="F10" s="1">
        <f>IF(ISNUMBER(FIND(".services.",GetEntityStatistics[[#This Row],[statisticName]])),FIND(".services.",GetEntityStatistics[[#This Row],[statisticName]]),0)</f>
        <v>0</v>
      </c>
      <c r="G10" s="1">
        <f>IF(ISNUMBER(FIND(".subscriptions.",GetEntityStatistics[[#This Row],[statisticName]])),FIND(".subscriptions.",GetEntityStatistics[[#This Row],[statisticName]]),0)</f>
        <v>61</v>
      </c>
      <c r="H10" s="1" t="str">
        <f>MID(GetEntityStatistics[[#This Row],[statisticName]],LEN("twx.stats.entity.")+1,(GetEntityStatistics[[#This Row],[Subscription Position]]+GetEntityStatistics[[#This Row],[Service Position]])-LEN("twx.stats.entity.")-1)</f>
        <v>AzureIoT.OPCUA.KepwareSimulator.Machine3_TH</v>
      </c>
      <c r="I10" s="1" t="str">
        <f>IF(GetEntityStatistics[[#This Row],[Service Position]]&gt;0,"Service",IF(GetEntityStatistics[[#This Row],[Subscription Position]]&gt;0,"Subscription",""))</f>
        <v>Subscription</v>
      </c>
      <c r="J10" s="1" t="str">
        <f>IF(GetEntityStatistics[[#This Row],[Service Position]]&gt;0,MID(GetEntityStatistics[[#This Row],[statisticName]],GetEntityStatistics[[#This Row],[Service Position]]+LEN(".services."),99),"")</f>
        <v/>
      </c>
      <c r="K10" s="1" t="str">
        <f>IF(GetEntityStatistics[[#This Row],[Subscription Position]]&gt;0,MID(GetEntityStatistics[[#This Row],[statisticName]],GetEntityStatistics[[#This Row],[Subscription Position]]+LEN(".subscriptions.:"),99),"")</f>
        <v>AzureIoT.OPCUA.KepwareSimulator.Machine3_TH:Alert:phaseAngle</v>
      </c>
      <c r="L10" s="1" t="str">
        <f>IF(GetEntityStatistics[[#This Row],[Subscription Position]]&gt;0,MID(GetEntityStatistics[[#This Row],[Subscription Details]],1,FIND(":",GetEntityStatistics[[#This Row],[Subscription Details]])-1),"")</f>
        <v>AzureIoT.OPCUA.KepwareSimulator.Machine3_TH</v>
      </c>
      <c r="M10" s="1" t="str">
        <f>IF(GetEntityStatistics[[#This Row],[Subscription Position]]&gt;0,MID(GetEntityStatistics[[#This Row],[Subscription Details]],(LEN(GetEntityStatistics[[#This Row],[Source Name]])+2),SEARCH(":",GetEntityStatistics[[#This Row],[Subscription Details]],LEN(GetEntityStatistics[[#This Row],[Source Name]])+2)-(LEN(GetEntityStatistics[[#This Row],[Source Name]])+2)),"")</f>
        <v>Alert</v>
      </c>
      <c r="N10" s="1" t="str">
        <f>IF(GetEntityStatistics[[#This Row],[Subscription Position]]&gt;0,MID(GetEntityStatistics[[#This Row],[Subscription Details]],LEN(GetEntityStatistics[[#This Row],[Source Name]])+LEN(GetEntityStatistics[[#This Row],[Event Name]])+3,LEN(GetEntityStatistics[[#This Row],[Subscription Details]])-SEARCH(":",GetEntityStatistics[[#This Row],[Subscription Details]],LEN(GetEntityStatistics[[#This Row],[Source Name]])+LEN(GetEntityStatistics[[#This Row],[Event Name]])+2)+3),"")</f>
        <v>phaseAngle</v>
      </c>
      <c r="O10" s="1">
        <f>GetEntityStatistics[[#This Row],[minTime]]</f>
        <v>65.823999999999998</v>
      </c>
      <c r="P10" s="1">
        <f>GetEntityStatistics[[#This Row],[meanTime]]</f>
        <v>183.46799999999999</v>
      </c>
      <c r="Q10" s="1">
        <f>GetEntityStatistics[[#This Row],[maxTime]]</f>
        <v>1979.537</v>
      </c>
      <c r="R10" s="1">
        <f>GetEntityStatistics[[#This Row],[count]]</f>
        <v>580</v>
      </c>
    </row>
    <row r="11" spans="1:18" x14ac:dyDescent="0.2">
      <c r="A11">
        <v>580</v>
      </c>
      <c r="B11" s="1">
        <v>1241.499</v>
      </c>
      <c r="C11" s="1">
        <v>161.64500000000001</v>
      </c>
      <c r="D11" s="1">
        <v>65.972999999999999</v>
      </c>
      <c r="E11" s="1" t="s">
        <v>29</v>
      </c>
      <c r="F11" s="1">
        <f>IF(ISNUMBER(FIND(".services.",GetEntityStatistics[[#This Row],[statisticName]])),FIND(".services.",GetEntityStatistics[[#This Row],[statisticName]]),0)</f>
        <v>0</v>
      </c>
      <c r="G11" s="1">
        <f>IF(ISNUMBER(FIND(".subscriptions.",GetEntityStatistics[[#This Row],[statisticName]])),FIND(".subscriptions.",GetEntityStatistics[[#This Row],[statisticName]]),0)</f>
        <v>61</v>
      </c>
      <c r="H11" s="1" t="str">
        <f>MID(GetEntityStatistics[[#This Row],[statisticName]],LEN("twx.stats.entity.")+1,(GetEntityStatistics[[#This Row],[Subscription Position]]+GetEntityStatistics[[#This Row],[Service Position]])-LEN("twx.stats.entity.")-1)</f>
        <v>AzureIoT.OPCUA.KepwareSimulator.Machine4_TH</v>
      </c>
      <c r="I11" s="1" t="str">
        <f>IF(GetEntityStatistics[[#This Row],[Service Position]]&gt;0,"Service",IF(GetEntityStatistics[[#This Row],[Subscription Position]]&gt;0,"Subscription",""))</f>
        <v>Subscription</v>
      </c>
      <c r="J11" s="1" t="str">
        <f>IF(GetEntityStatistics[[#This Row],[Service Position]]&gt;0,MID(GetEntityStatistics[[#This Row],[statisticName]],GetEntityStatistics[[#This Row],[Service Position]]+LEN(".services."),99),"")</f>
        <v/>
      </c>
      <c r="K11" s="1" t="str">
        <f>IF(GetEntityStatistics[[#This Row],[Subscription Position]]&gt;0,MID(GetEntityStatistics[[#This Row],[statisticName]],GetEntityStatistics[[#This Row],[Subscription Position]]+LEN(".subscriptions.:"),99),"")</f>
        <v>AzureIoT.OPCUA.KepwareSimulator.Machine4_TH:Alert:phaseAngle</v>
      </c>
      <c r="L11" s="1" t="str">
        <f>IF(GetEntityStatistics[[#This Row],[Subscription Position]]&gt;0,MID(GetEntityStatistics[[#This Row],[Subscription Details]],1,FIND(":",GetEntityStatistics[[#This Row],[Subscription Details]])-1),"")</f>
        <v>AzureIoT.OPCUA.KepwareSimulator.Machine4_TH</v>
      </c>
      <c r="M11" s="1" t="str">
        <f>IF(GetEntityStatistics[[#This Row],[Subscription Position]]&gt;0,MID(GetEntityStatistics[[#This Row],[Subscription Details]],(LEN(GetEntityStatistics[[#This Row],[Source Name]])+2),SEARCH(":",GetEntityStatistics[[#This Row],[Subscription Details]],LEN(GetEntityStatistics[[#This Row],[Source Name]])+2)-(LEN(GetEntityStatistics[[#This Row],[Source Name]])+2)),"")</f>
        <v>Alert</v>
      </c>
      <c r="N11" s="1" t="str">
        <f>IF(GetEntityStatistics[[#This Row],[Subscription Position]]&gt;0,MID(GetEntityStatistics[[#This Row],[Subscription Details]],LEN(GetEntityStatistics[[#This Row],[Source Name]])+LEN(GetEntityStatistics[[#This Row],[Event Name]])+3,LEN(GetEntityStatistics[[#This Row],[Subscription Details]])-SEARCH(":",GetEntityStatistics[[#This Row],[Subscription Details]],LEN(GetEntityStatistics[[#This Row],[Source Name]])+LEN(GetEntityStatistics[[#This Row],[Event Name]])+2)+3),"")</f>
        <v>phaseAngle</v>
      </c>
      <c r="O11" s="1">
        <f>GetEntityStatistics[[#This Row],[minTime]]</f>
        <v>65.972999999999999</v>
      </c>
      <c r="P11" s="1">
        <f>GetEntityStatistics[[#This Row],[meanTime]]</f>
        <v>161.64500000000001</v>
      </c>
      <c r="Q11" s="1">
        <f>GetEntityStatistics[[#This Row],[maxTime]]</f>
        <v>1241.499</v>
      </c>
      <c r="R11" s="1">
        <f>GetEntityStatistics[[#This Row],[count]]</f>
        <v>580</v>
      </c>
    </row>
    <row r="12" spans="1:18" x14ac:dyDescent="0.2">
      <c r="A12">
        <v>368</v>
      </c>
      <c r="B12" s="1">
        <v>1.3160000000000001</v>
      </c>
      <c r="C12" s="1">
        <v>0.245</v>
      </c>
      <c r="D12" s="1">
        <v>0.11600000000000001</v>
      </c>
      <c r="E12" s="1" t="s">
        <v>30</v>
      </c>
      <c r="F12" s="1">
        <f>IF(ISNUMBER(FIND(".services.",GetEntityStatistics[[#This Row],[statisticName]])),FIND(".services.",GetEntityStatistics[[#This Row],[statisticName]]),0)</f>
        <v>41</v>
      </c>
      <c r="G12" s="1">
        <f>IF(ISNUMBER(FIND(".subscriptions.",GetEntityStatistics[[#This Row],[statisticName]])),FIND(".subscriptions.",GetEntityStatistics[[#This Row],[statisticName]]),0)</f>
        <v>0</v>
      </c>
      <c r="H12" s="1" t="str">
        <f>MID(GetEntityStatistics[[#This Row],[statisticName]],LEN("twx.stats.entity.")+1,(GetEntityStatistics[[#This Row],[Subscription Position]]+GetEntityStatistics[[#This Row],[Service Position]])-LEN("twx.stats.entity.")-1)</f>
        <v>opcaua-eva-tks.alwayson</v>
      </c>
      <c r="I12" s="1" t="str">
        <f>IF(GetEntityStatistics[[#This Row],[Service Position]]&gt;0,"Service",IF(GetEntityStatistics[[#This Row],[Subscription Position]]&gt;0,"Subscription",""))</f>
        <v>Service</v>
      </c>
      <c r="J12" s="1" t="str">
        <f>IF(GetEntityStatistics[[#This Row],[Service Position]]&gt;0,MID(GetEntityStatistics[[#This Row],[statisticName]],GetEntityStatistics[[#This Row],[Service Position]]+LEN(".services."),99),"")</f>
        <v>UpdateSubscribedPropertyValues</v>
      </c>
      <c r="K12" s="1" t="str">
        <f>IF(GetEntityStatistics[[#This Row],[Subscription Position]]&gt;0,MID(GetEntityStatistics[[#This Row],[statisticName]],GetEntityStatistics[[#This Row],[Subscription Position]]+LEN(".subscriptions.:"),99),"")</f>
        <v/>
      </c>
      <c r="L12" s="1" t="str">
        <f>IF(GetEntityStatistics[[#This Row],[Subscription Position]]&gt;0,MID(GetEntityStatistics[[#This Row],[Subscription Details]],1,FIND(":",GetEntityStatistics[[#This Row],[Subscription Details]])-1),"")</f>
        <v/>
      </c>
      <c r="M12" s="1" t="str">
        <f>IF(GetEntityStatistics[[#This Row],[Subscription Position]]&gt;0,MID(GetEntityStatistics[[#This Row],[Subscription Details]],(LEN(GetEntityStatistics[[#This Row],[Source Name]])+2),SEARCH(":",GetEntityStatistics[[#This Row],[Subscription Details]],LEN(GetEntityStatistics[[#This Row],[Source Name]])+2)-(LEN(GetEntityStatistics[[#This Row],[Source Name]])+2)),"")</f>
        <v/>
      </c>
      <c r="N12" s="1" t="str">
        <f>IF(GetEntityStatistics[[#This Row],[Subscription Position]]&gt;0,MID(GetEntityStatistics[[#This Row],[Subscription Details]],LEN(GetEntityStatistics[[#This Row],[Source Name]])+LEN(GetEntityStatistics[[#This Row],[Event Name]])+3,LEN(GetEntityStatistics[[#This Row],[Subscription Details]])-SEARCH(":",GetEntityStatistics[[#This Row],[Subscription Details]],LEN(GetEntityStatistics[[#This Row],[Source Name]])+LEN(GetEntityStatistics[[#This Row],[Event Name]])+2)+3),"")</f>
        <v/>
      </c>
      <c r="O12" s="1">
        <f>GetEntityStatistics[[#This Row],[minTime]]</f>
        <v>0.11600000000000001</v>
      </c>
      <c r="P12" s="1">
        <f>GetEntityStatistics[[#This Row],[meanTime]]</f>
        <v>0.245</v>
      </c>
      <c r="Q12" s="1">
        <f>GetEntityStatistics[[#This Row],[maxTime]]</f>
        <v>1.3160000000000001</v>
      </c>
      <c r="R12" s="1">
        <f>GetEntityStatistics[[#This Row],[count]]</f>
        <v>368</v>
      </c>
    </row>
    <row r="13" spans="1:18" x14ac:dyDescent="0.2">
      <c r="A13">
        <v>290</v>
      </c>
      <c r="B13" s="1">
        <v>2298.7800000000002</v>
      </c>
      <c r="C13" s="1">
        <v>148.66900000000001</v>
      </c>
      <c r="D13" s="1">
        <v>69.131</v>
      </c>
      <c r="E13" s="1" t="s">
        <v>32</v>
      </c>
      <c r="F13" s="1">
        <f>IF(ISNUMBER(FIND(".services.",GetEntityStatistics[[#This Row],[statisticName]])),FIND(".services.",GetEntityStatistics[[#This Row],[statisticName]]),0)</f>
        <v>0</v>
      </c>
      <c r="G13" s="1">
        <f>IF(ISNUMBER(FIND(".subscriptions.",GetEntityStatistics[[#This Row],[statisticName]])),FIND(".subscriptions.",GetEntityStatistics[[#This Row],[statisticName]]),0)</f>
        <v>61</v>
      </c>
      <c r="H13" s="1" t="str">
        <f>MID(GetEntityStatistics[[#This Row],[statisticName]],LEN("twx.stats.entity.")+1,(GetEntityStatistics[[#This Row],[Subscription Position]]+GetEntityStatistics[[#This Row],[Service Position]])-LEN("twx.stats.entity.")-1)</f>
        <v>AzureIoT.OPCUA.KepwareSimulator.Machine2_TH</v>
      </c>
      <c r="I13" s="1" t="str">
        <f>IF(GetEntityStatistics[[#This Row],[Service Position]]&gt;0,"Service",IF(GetEntityStatistics[[#This Row],[Subscription Position]]&gt;0,"Subscription",""))</f>
        <v>Subscription</v>
      </c>
      <c r="J13" s="1" t="str">
        <f>IF(GetEntityStatistics[[#This Row],[Service Position]]&gt;0,MID(GetEntityStatistics[[#This Row],[statisticName]],GetEntityStatistics[[#This Row],[Service Position]]+LEN(".services."),99),"")</f>
        <v/>
      </c>
      <c r="K13" s="1" t="str">
        <f>IF(GetEntityStatistics[[#This Row],[Subscription Position]]&gt;0,MID(GetEntityStatistics[[#This Row],[statisticName]],GetEntityStatistics[[#This Row],[Subscription Position]]+LEN(".subscriptions.:"),99),"")</f>
        <v>AzureIoT.OPCUA.KepwareSimulator.Machine2_TH:Alert:phaseAngle</v>
      </c>
      <c r="L13" s="1" t="str">
        <f>IF(GetEntityStatistics[[#This Row],[Subscription Position]]&gt;0,MID(GetEntityStatistics[[#This Row],[Subscription Details]],1,FIND(":",GetEntityStatistics[[#This Row],[Subscription Details]])-1),"")</f>
        <v>AzureIoT.OPCUA.KepwareSimulator.Machine2_TH</v>
      </c>
      <c r="M13" s="1" t="str">
        <f>IF(GetEntityStatistics[[#This Row],[Subscription Position]]&gt;0,MID(GetEntityStatistics[[#This Row],[Subscription Details]],(LEN(GetEntityStatistics[[#This Row],[Source Name]])+2),SEARCH(":",GetEntityStatistics[[#This Row],[Subscription Details]],LEN(GetEntityStatistics[[#This Row],[Source Name]])+2)-(LEN(GetEntityStatistics[[#This Row],[Source Name]])+2)),"")</f>
        <v>Alert</v>
      </c>
      <c r="N13" s="1" t="str">
        <f>IF(GetEntityStatistics[[#This Row],[Subscription Position]]&gt;0,MID(GetEntityStatistics[[#This Row],[Subscription Details]],LEN(GetEntityStatistics[[#This Row],[Source Name]])+LEN(GetEntityStatistics[[#This Row],[Event Name]])+3,LEN(GetEntityStatistics[[#This Row],[Subscription Details]])-SEARCH(":",GetEntityStatistics[[#This Row],[Subscription Details]],LEN(GetEntityStatistics[[#This Row],[Source Name]])+LEN(GetEntityStatistics[[#This Row],[Event Name]])+2)+3),"")</f>
        <v>phaseAngle</v>
      </c>
      <c r="O13" s="1">
        <f>GetEntityStatistics[[#This Row],[minTime]]</f>
        <v>69.131</v>
      </c>
      <c r="P13" s="1">
        <f>GetEntityStatistics[[#This Row],[meanTime]]</f>
        <v>148.66900000000001</v>
      </c>
      <c r="Q13" s="1">
        <f>GetEntityStatistics[[#This Row],[maxTime]]</f>
        <v>2298.7800000000002</v>
      </c>
      <c r="R13" s="1">
        <f>GetEntityStatistics[[#This Row],[count]]</f>
        <v>290</v>
      </c>
    </row>
    <row r="14" spans="1:18" x14ac:dyDescent="0.2">
      <c r="A14">
        <v>290</v>
      </c>
      <c r="B14" s="1">
        <v>1965.4559999999999</v>
      </c>
      <c r="C14" s="1">
        <v>179.495</v>
      </c>
      <c r="D14" s="1">
        <v>46.328000000000003</v>
      </c>
      <c r="E14" s="1" t="s">
        <v>31</v>
      </c>
      <c r="F14" s="1">
        <f>IF(ISNUMBER(FIND(".services.",GetEntityStatistics[[#This Row],[statisticName]])),FIND(".services.",GetEntityStatistics[[#This Row],[statisticName]]),0)</f>
        <v>0</v>
      </c>
      <c r="G14" s="1">
        <f>IF(ISNUMBER(FIND(".subscriptions.",GetEntityStatistics[[#This Row],[statisticName]])),FIND(".subscriptions.",GetEntityStatistics[[#This Row],[statisticName]]),0)</f>
        <v>61</v>
      </c>
      <c r="H14" s="1" t="str">
        <f>MID(GetEntityStatistics[[#This Row],[statisticName]],LEN("twx.stats.entity.")+1,(GetEntityStatistics[[#This Row],[Subscription Position]]+GetEntityStatistics[[#This Row],[Service Position]])-LEN("twx.stats.entity.")-1)</f>
        <v>AzureIoT.OPCUA.KepwareSimulator.Machine1_TH</v>
      </c>
      <c r="I14" s="1" t="str">
        <f>IF(GetEntityStatistics[[#This Row],[Service Position]]&gt;0,"Service",IF(GetEntityStatistics[[#This Row],[Subscription Position]]&gt;0,"Subscription",""))</f>
        <v>Subscription</v>
      </c>
      <c r="J14" s="1" t="str">
        <f>IF(GetEntityStatistics[[#This Row],[Service Position]]&gt;0,MID(GetEntityStatistics[[#This Row],[statisticName]],GetEntityStatistics[[#This Row],[Service Position]]+LEN(".services."),99),"")</f>
        <v/>
      </c>
      <c r="K14" s="1" t="str">
        <f>IF(GetEntityStatistics[[#This Row],[Subscription Position]]&gt;0,MID(GetEntityStatistics[[#This Row],[statisticName]],GetEntityStatistics[[#This Row],[Subscription Position]]+LEN(".subscriptions.:"),99),"")</f>
        <v>AzureIoT.OPCUA.KepwareSimulator.Machine1_TH:Alert:phaseAngle</v>
      </c>
      <c r="L14" s="1" t="str">
        <f>IF(GetEntityStatistics[[#This Row],[Subscription Position]]&gt;0,MID(GetEntityStatistics[[#This Row],[Subscription Details]],1,FIND(":",GetEntityStatistics[[#This Row],[Subscription Details]])-1),"")</f>
        <v>AzureIoT.OPCUA.KepwareSimulator.Machine1_TH</v>
      </c>
      <c r="M14" s="1" t="str">
        <f>IF(GetEntityStatistics[[#This Row],[Subscription Position]]&gt;0,MID(GetEntityStatistics[[#This Row],[Subscription Details]],(LEN(GetEntityStatistics[[#This Row],[Source Name]])+2),SEARCH(":",GetEntityStatistics[[#This Row],[Subscription Details]],LEN(GetEntityStatistics[[#This Row],[Source Name]])+2)-(LEN(GetEntityStatistics[[#This Row],[Source Name]])+2)),"")</f>
        <v>Alert</v>
      </c>
      <c r="N14" s="1" t="str">
        <f>IF(GetEntityStatistics[[#This Row],[Subscription Position]]&gt;0,MID(GetEntityStatistics[[#This Row],[Subscription Details]],LEN(GetEntityStatistics[[#This Row],[Source Name]])+LEN(GetEntityStatistics[[#This Row],[Event Name]])+3,LEN(GetEntityStatistics[[#This Row],[Subscription Details]])-SEARCH(":",GetEntityStatistics[[#This Row],[Subscription Details]],LEN(GetEntityStatistics[[#This Row],[Source Name]])+LEN(GetEntityStatistics[[#This Row],[Event Name]])+2)+3),"")</f>
        <v>phaseAngle</v>
      </c>
      <c r="O14" s="1">
        <f>GetEntityStatistics[[#This Row],[minTime]]</f>
        <v>46.328000000000003</v>
      </c>
      <c r="P14" s="1">
        <f>GetEntityStatistics[[#This Row],[meanTime]]</f>
        <v>179.495</v>
      </c>
      <c r="Q14" s="1">
        <f>GetEntityStatistics[[#This Row],[maxTime]]</f>
        <v>1965.4559999999999</v>
      </c>
      <c r="R14" s="1">
        <f>GetEntityStatistics[[#This Row],[count]]</f>
        <v>290</v>
      </c>
    </row>
    <row r="15" spans="1:18" x14ac:dyDescent="0.2">
      <c r="A15">
        <v>62</v>
      </c>
      <c r="B15" s="1">
        <v>17.974</v>
      </c>
      <c r="C15" s="1">
        <v>3.4369999999999998</v>
      </c>
      <c r="D15" s="1">
        <v>2.109</v>
      </c>
      <c r="E15" s="1" t="s">
        <v>35</v>
      </c>
      <c r="F15" s="1">
        <f>IF(ISNUMBER(FIND(".services.",GetEntityStatistics[[#This Row],[statisticName]])),FIND(".services.",GetEntityStatistics[[#This Row],[statisticName]]),0)</f>
        <v>0</v>
      </c>
      <c r="G15" s="1">
        <f>IF(ISNUMBER(FIND(".subscriptions.",GetEntityStatistics[[#This Row],[statisticName]])),FIND(".subscriptions.",GetEntityStatistics[[#This Row],[statisticName]]),0)</f>
        <v>48</v>
      </c>
      <c r="H15" s="1" t="str">
        <f>MID(GetEntityStatistics[[#This Row],[statisticName]],LEN("twx.stats.entity.")+1,(GetEntityStatistics[[#This Row],[Subscription Position]]+GetEntityStatistics[[#This Row],[Service Position]])-LEN("twx.stats.entity.")-1)</f>
        <v>AzureIoT.Kepware.Monitor_Timer</v>
      </c>
      <c r="I15" s="1" t="str">
        <f>IF(GetEntityStatistics[[#This Row],[Service Position]]&gt;0,"Service",IF(GetEntityStatistics[[#This Row],[Subscription Position]]&gt;0,"Subscription",""))</f>
        <v>Subscription</v>
      </c>
      <c r="J15" s="1" t="str">
        <f>IF(GetEntityStatistics[[#This Row],[Service Position]]&gt;0,MID(GetEntityStatistics[[#This Row],[statisticName]],GetEntityStatistics[[#This Row],[Service Position]]+LEN(".services."),99),"")</f>
        <v/>
      </c>
      <c r="K15" s="1" t="str">
        <f>IF(GetEntityStatistics[[#This Row],[Subscription Position]]&gt;0,MID(GetEntityStatistics[[#This Row],[statisticName]],GetEntityStatistics[[#This Row],[Subscription Position]]+LEN(".subscriptions.:"),99),"")</f>
        <v>AzureIoT.Kepware.Monitor_Timer:Timer:nosourceProperty</v>
      </c>
      <c r="L15" s="1" t="str">
        <f>IF(GetEntityStatistics[[#This Row],[Subscription Position]]&gt;0,MID(GetEntityStatistics[[#This Row],[Subscription Details]],1,FIND(":",GetEntityStatistics[[#This Row],[Subscription Details]])-1),"")</f>
        <v>AzureIoT.Kepware.Monitor_Timer</v>
      </c>
      <c r="M15" s="1" t="str">
        <f>IF(GetEntityStatistics[[#This Row],[Subscription Position]]&gt;0,MID(GetEntityStatistics[[#This Row],[Subscription Details]],(LEN(GetEntityStatistics[[#This Row],[Source Name]])+2),SEARCH(":",GetEntityStatistics[[#This Row],[Subscription Details]],LEN(GetEntityStatistics[[#This Row],[Source Name]])+2)-(LEN(GetEntityStatistics[[#This Row],[Source Name]])+2)),"")</f>
        <v>Timer</v>
      </c>
      <c r="N15" s="1" t="str">
        <f>IF(GetEntityStatistics[[#This Row],[Subscription Position]]&gt;0,MID(GetEntityStatistics[[#This Row],[Subscription Details]],LEN(GetEntityStatistics[[#This Row],[Source Name]])+LEN(GetEntityStatistics[[#This Row],[Event Name]])+3,LEN(GetEntityStatistics[[#This Row],[Subscription Details]])-SEARCH(":",GetEntityStatistics[[#This Row],[Subscription Details]],LEN(GetEntityStatistics[[#This Row],[Source Name]])+LEN(GetEntityStatistics[[#This Row],[Event Name]])+2)+3),"")</f>
        <v>nosourceProperty</v>
      </c>
      <c r="O15" s="1">
        <f>GetEntityStatistics[[#This Row],[minTime]]</f>
        <v>2.109</v>
      </c>
      <c r="P15" s="1">
        <f>GetEntityStatistics[[#This Row],[meanTime]]</f>
        <v>3.4369999999999998</v>
      </c>
      <c r="Q15" s="1">
        <f>GetEntityStatistics[[#This Row],[maxTime]]</f>
        <v>17.974</v>
      </c>
      <c r="R15" s="1">
        <f>GetEntityStatistics[[#This Row],[count]]</f>
        <v>62</v>
      </c>
    </row>
    <row r="16" spans="1:18" x14ac:dyDescent="0.2">
      <c r="A16">
        <v>62</v>
      </c>
      <c r="B16" s="1">
        <v>0.03</v>
      </c>
      <c r="C16" s="1">
        <v>1.4999999999999999E-2</v>
      </c>
      <c r="D16" s="1">
        <v>8.9999999999999993E-3</v>
      </c>
      <c r="E16" s="1" t="s">
        <v>5</v>
      </c>
      <c r="F16" s="1">
        <f>IF(ISNUMBER(FIND(".services.",GetEntityStatistics[[#This Row],[statisticName]])),FIND(".services.",GetEntityStatistics[[#This Row],[statisticName]]),0)</f>
        <v>36</v>
      </c>
      <c r="G16" s="1">
        <f>IF(ISNUMBER(FIND(".subscriptions.",GetEntityStatistics[[#This Row],[statisticName]])),FIND(".subscriptions.",GetEntityStatistics[[#This Row],[statisticName]]),0)</f>
        <v>0</v>
      </c>
      <c r="H16" s="1" t="str">
        <f>MID(GetEntityStatistics[[#This Row],[statisticName]],LEN("twx.stats.entity.")+1,(GetEntityStatistics[[#This Row],[Subscription Position]]+GetEntityStatistics[[#This Row],[Service Position]])-LEN("twx.stats.entity.")-1)</f>
        <v>InfoTableFunctions</v>
      </c>
      <c r="I16" s="1" t="str">
        <f>IF(GetEntityStatistics[[#This Row],[Service Position]]&gt;0,"Service",IF(GetEntityStatistics[[#This Row],[Subscription Position]]&gt;0,"Subscription",""))</f>
        <v>Service</v>
      </c>
      <c r="J16" s="1" t="str">
        <f>IF(GetEntityStatistics[[#This Row],[Service Position]]&gt;0,MID(GetEntityStatistics[[#This Row],[statisticName]],GetEntityStatistics[[#This Row],[Service Position]]+LEN(".services."),99),"")</f>
        <v>CreateInfoTableFromDataShape</v>
      </c>
      <c r="K16" s="1" t="str">
        <f>IF(GetEntityStatistics[[#This Row],[Subscription Position]]&gt;0,MID(GetEntityStatistics[[#This Row],[statisticName]],GetEntityStatistics[[#This Row],[Subscription Position]]+LEN(".subscriptions.:"),99),"")</f>
        <v/>
      </c>
      <c r="L16" s="1" t="str">
        <f>IF(GetEntityStatistics[[#This Row],[Subscription Position]]&gt;0,MID(GetEntityStatistics[[#This Row],[Subscription Details]],1,FIND(":",GetEntityStatistics[[#This Row],[Subscription Details]])-1),"")</f>
        <v/>
      </c>
      <c r="M16" s="1" t="str">
        <f>IF(GetEntityStatistics[[#This Row],[Subscription Position]]&gt;0,MID(GetEntityStatistics[[#This Row],[Subscription Details]],(LEN(GetEntityStatistics[[#This Row],[Source Name]])+2),SEARCH(":",GetEntityStatistics[[#This Row],[Subscription Details]],LEN(GetEntityStatistics[[#This Row],[Source Name]])+2)-(LEN(GetEntityStatistics[[#This Row],[Source Name]])+2)),"")</f>
        <v/>
      </c>
      <c r="N16" s="1" t="str">
        <f>IF(GetEntityStatistics[[#This Row],[Subscription Position]]&gt;0,MID(GetEntityStatistics[[#This Row],[Subscription Details]],LEN(GetEntityStatistics[[#This Row],[Source Name]])+LEN(GetEntityStatistics[[#This Row],[Event Name]])+3,LEN(GetEntityStatistics[[#This Row],[Subscription Details]])-SEARCH(":",GetEntityStatistics[[#This Row],[Subscription Details]],LEN(GetEntityStatistics[[#This Row],[Source Name]])+LEN(GetEntityStatistics[[#This Row],[Event Name]])+2)+3),"")</f>
        <v/>
      </c>
      <c r="O16" s="1">
        <f>GetEntityStatistics[[#This Row],[minTime]]</f>
        <v>8.9999999999999993E-3</v>
      </c>
      <c r="P16" s="1">
        <f>GetEntityStatistics[[#This Row],[meanTime]]</f>
        <v>1.4999999999999999E-2</v>
      </c>
      <c r="Q16" s="1">
        <f>GetEntityStatistics[[#This Row],[maxTime]]</f>
        <v>0.03</v>
      </c>
      <c r="R16" s="1">
        <f>GetEntityStatistics[[#This Row],[count]]</f>
        <v>62</v>
      </c>
    </row>
    <row r="17" spans="1:18" x14ac:dyDescent="0.2">
      <c r="A17">
        <v>62</v>
      </c>
      <c r="B17" s="1">
        <v>17.105</v>
      </c>
      <c r="C17" s="1">
        <v>2.78</v>
      </c>
      <c r="D17" s="1">
        <v>1.5640000000000001</v>
      </c>
      <c r="E17" s="1" t="s">
        <v>34</v>
      </c>
      <c r="F17" s="1">
        <f>IF(ISNUMBER(FIND(".services.",GetEntityStatistics[[#This Row],[statisticName]])),FIND(".services.",GetEntityStatistics[[#This Row],[statisticName]]),0)</f>
        <v>45</v>
      </c>
      <c r="G17" s="1">
        <f>IF(ISNUMBER(FIND(".subscriptions.",GetEntityStatistics[[#This Row],[statisticName]])),FIND(".subscriptions.",GetEntityStatistics[[#This Row],[statisticName]]),0)</f>
        <v>0</v>
      </c>
      <c r="H17" s="1" t="str">
        <f>MID(GetEntityStatistics[[#This Row],[statisticName]],LEN("twx.stats.entity.")+1,(GetEntityStatistics[[#This Row],[Subscription Position]]+GetEntityStatistics[[#This Row],[Service Position]])-LEN("twx.stats.entity.")-1)</f>
        <v>AzureIoT.Kepware.Monitor_TT</v>
      </c>
      <c r="I17" s="1" t="str">
        <f>IF(GetEntityStatistics[[#This Row],[Service Position]]&gt;0,"Service",IF(GetEntityStatistics[[#This Row],[Subscription Position]]&gt;0,"Subscription",""))</f>
        <v>Service</v>
      </c>
      <c r="J17" s="1" t="str">
        <f>IF(GetEntityStatistics[[#This Row],[Service Position]]&gt;0,MID(GetEntityStatistics[[#This Row],[statisticName]],GetEntityStatistics[[#This Row],[Service Position]]+LEN(".services."),99),"")</f>
        <v>GetImplementingThings</v>
      </c>
      <c r="K17" s="1" t="str">
        <f>IF(GetEntityStatistics[[#This Row],[Subscription Position]]&gt;0,MID(GetEntityStatistics[[#This Row],[statisticName]],GetEntityStatistics[[#This Row],[Subscription Position]]+LEN(".subscriptions.:"),99),"")</f>
        <v/>
      </c>
      <c r="L17" s="1" t="str">
        <f>IF(GetEntityStatistics[[#This Row],[Subscription Position]]&gt;0,MID(GetEntityStatistics[[#This Row],[Subscription Details]],1,FIND(":",GetEntityStatistics[[#This Row],[Subscription Details]])-1),"")</f>
        <v/>
      </c>
      <c r="M17" s="1" t="str">
        <f>IF(GetEntityStatistics[[#This Row],[Subscription Position]]&gt;0,MID(GetEntityStatistics[[#This Row],[Subscription Details]],(LEN(GetEntityStatistics[[#This Row],[Source Name]])+2),SEARCH(":",GetEntityStatistics[[#This Row],[Subscription Details]],LEN(GetEntityStatistics[[#This Row],[Source Name]])+2)-(LEN(GetEntityStatistics[[#This Row],[Source Name]])+2)),"")</f>
        <v/>
      </c>
      <c r="N17" s="1" t="str">
        <f>IF(GetEntityStatistics[[#This Row],[Subscription Position]]&gt;0,MID(GetEntityStatistics[[#This Row],[Subscription Details]],LEN(GetEntityStatistics[[#This Row],[Source Name]])+LEN(GetEntityStatistics[[#This Row],[Event Name]])+3,LEN(GetEntityStatistics[[#This Row],[Subscription Details]])-SEARCH(":",GetEntityStatistics[[#This Row],[Subscription Details]],LEN(GetEntityStatistics[[#This Row],[Source Name]])+LEN(GetEntityStatistics[[#This Row],[Event Name]])+2)+3),"")</f>
        <v/>
      </c>
      <c r="O17" s="1">
        <f>GetEntityStatistics[[#This Row],[minTime]]</f>
        <v>1.5640000000000001</v>
      </c>
      <c r="P17" s="1">
        <f>GetEntityStatistics[[#This Row],[meanTime]]</f>
        <v>2.78</v>
      </c>
      <c r="Q17" s="1">
        <f>GetEntityStatistics[[#This Row],[maxTime]]</f>
        <v>17.105</v>
      </c>
      <c r="R17" s="1">
        <f>GetEntityStatistics[[#This Row],[count]]</f>
        <v>62</v>
      </c>
    </row>
    <row r="18" spans="1:18" x14ac:dyDescent="0.2">
      <c r="A18">
        <v>62</v>
      </c>
      <c r="B18" s="1">
        <v>17.905999999999999</v>
      </c>
      <c r="C18" s="1">
        <v>3.37</v>
      </c>
      <c r="D18" s="1">
        <v>2.0640000000000001</v>
      </c>
      <c r="E18" s="1" t="s">
        <v>33</v>
      </c>
      <c r="F18" s="1">
        <f>IF(ISNUMBER(FIND(".services.",GetEntityStatistics[[#This Row],[statisticName]])),FIND(".services.",GetEntityStatistics[[#This Row],[statisticName]]),0)</f>
        <v>48</v>
      </c>
      <c r="G18" s="1">
        <f>IF(ISNUMBER(FIND(".subscriptions.",GetEntityStatistics[[#This Row],[statisticName]])),FIND(".subscriptions.",GetEntityStatistics[[#This Row],[statisticName]]),0)</f>
        <v>0</v>
      </c>
      <c r="H18" s="1" t="str">
        <f>MID(GetEntityStatistics[[#This Row],[statisticName]],LEN("twx.stats.entity.")+1,(GetEntityStatistics[[#This Row],[Subscription Position]]+GetEntityStatistics[[#This Row],[Service Position]])-LEN("twx.stats.entity.")-1)</f>
        <v>AzureIoT.Kepware.Monitor_Timer</v>
      </c>
      <c r="I18" s="1" t="str">
        <f>IF(GetEntityStatistics[[#This Row],[Service Position]]&gt;0,"Service",IF(GetEntityStatistics[[#This Row],[Subscription Position]]&gt;0,"Subscription",""))</f>
        <v>Service</v>
      </c>
      <c r="J18" s="1" t="str">
        <f>IF(GetEntityStatistics[[#This Row],[Service Position]]&gt;0,MID(GetEntityStatistics[[#This Row],[statisticName]],GetEntityStatistics[[#This Row],[Service Position]]+LEN(".services."),99),"")</f>
        <v>EvaluateReportingStatus</v>
      </c>
      <c r="K18" s="1" t="str">
        <f>IF(GetEntityStatistics[[#This Row],[Subscription Position]]&gt;0,MID(GetEntityStatistics[[#This Row],[statisticName]],GetEntityStatistics[[#This Row],[Subscription Position]]+LEN(".subscriptions.:"),99),"")</f>
        <v/>
      </c>
      <c r="L18" s="1" t="str">
        <f>IF(GetEntityStatistics[[#This Row],[Subscription Position]]&gt;0,MID(GetEntityStatistics[[#This Row],[Subscription Details]],1,FIND(":",GetEntityStatistics[[#This Row],[Subscription Details]])-1),"")</f>
        <v/>
      </c>
      <c r="M18" s="1" t="str">
        <f>IF(GetEntityStatistics[[#This Row],[Subscription Position]]&gt;0,MID(GetEntityStatistics[[#This Row],[Subscription Details]],(LEN(GetEntityStatistics[[#This Row],[Source Name]])+2),SEARCH(":",GetEntityStatistics[[#This Row],[Subscription Details]],LEN(GetEntityStatistics[[#This Row],[Source Name]])+2)-(LEN(GetEntityStatistics[[#This Row],[Source Name]])+2)),"")</f>
        <v/>
      </c>
      <c r="N18" s="1" t="str">
        <f>IF(GetEntityStatistics[[#This Row],[Subscription Position]]&gt;0,MID(GetEntityStatistics[[#This Row],[Subscription Details]],LEN(GetEntityStatistics[[#This Row],[Source Name]])+LEN(GetEntityStatistics[[#This Row],[Event Name]])+3,LEN(GetEntityStatistics[[#This Row],[Subscription Details]])-SEARCH(":",GetEntityStatistics[[#This Row],[Subscription Details]],LEN(GetEntityStatistics[[#This Row],[Source Name]])+LEN(GetEntityStatistics[[#This Row],[Event Name]])+2)+3),"")</f>
        <v/>
      </c>
      <c r="O18" s="1">
        <f>GetEntityStatistics[[#This Row],[minTime]]</f>
        <v>2.0640000000000001</v>
      </c>
      <c r="P18" s="1">
        <f>GetEntityStatistics[[#This Row],[meanTime]]</f>
        <v>3.37</v>
      </c>
      <c r="Q18" s="1">
        <f>GetEntityStatistics[[#This Row],[maxTime]]</f>
        <v>17.905999999999999</v>
      </c>
      <c r="R18" s="1">
        <f>GetEntityStatistics[[#This Row],[count]]</f>
        <v>62</v>
      </c>
    </row>
    <row r="19" spans="1:18" x14ac:dyDescent="0.2">
      <c r="A19">
        <v>55</v>
      </c>
      <c r="B19" s="1">
        <v>6.2009999999999996</v>
      </c>
      <c r="C19" s="1">
        <v>1.0249999999999999</v>
      </c>
      <c r="D19" s="1">
        <v>0.65700000000000003</v>
      </c>
      <c r="E19" s="1" t="s">
        <v>36</v>
      </c>
      <c r="F19" s="1">
        <f>IF(ISNUMBER(FIND(".services.",GetEntityStatistics[[#This Row],[statisticName]])),FIND(".services.",GetEntityStatistics[[#This Row],[statisticName]]),0)</f>
        <v>35</v>
      </c>
      <c r="G19" s="1">
        <f>IF(ISNUMBER(FIND(".subscriptions.",GetEntityStatistics[[#This Row],[statisticName]])),FIND(".subscriptions.",GetEntityStatistics[[#This Row],[statisticName]]),0)</f>
        <v>0</v>
      </c>
      <c r="H19" s="1" t="str">
        <f>MID(GetEntityStatistics[[#This Row],[statisticName]],LEN("twx.stats.entity.")+1,(GetEntityStatistics[[#This Row],[Subscription Position]]+GetEntityStatistics[[#This Row],[Service Position]])-LEN("twx.stats.entity.")-1)</f>
        <v>Monitoring.Helper</v>
      </c>
      <c r="I19" s="1" t="str">
        <f>IF(GetEntityStatistics[[#This Row],[Service Position]]&gt;0,"Service",IF(GetEntityStatistics[[#This Row],[Subscription Position]]&gt;0,"Subscription",""))</f>
        <v>Service</v>
      </c>
      <c r="J19" s="1" t="str">
        <f>IF(GetEntityStatistics[[#This Row],[Service Position]]&gt;0,MID(GetEntityStatistics[[#This Row],[statisticName]],GetEntityStatistics[[#This Row],[Service Position]]+LEN(".services."),99),"")</f>
        <v>MonitorValueStream</v>
      </c>
      <c r="K19" s="1" t="str">
        <f>IF(GetEntityStatistics[[#This Row],[Subscription Position]]&gt;0,MID(GetEntityStatistics[[#This Row],[statisticName]],GetEntityStatistics[[#This Row],[Subscription Position]]+LEN(".subscriptions.:"),99),"")</f>
        <v/>
      </c>
      <c r="L19" s="1" t="str">
        <f>IF(GetEntityStatistics[[#This Row],[Subscription Position]]&gt;0,MID(GetEntityStatistics[[#This Row],[Subscription Details]],1,FIND(":",GetEntityStatistics[[#This Row],[Subscription Details]])-1),"")</f>
        <v/>
      </c>
      <c r="M19" s="1" t="str">
        <f>IF(GetEntityStatistics[[#This Row],[Subscription Position]]&gt;0,MID(GetEntityStatistics[[#This Row],[Subscription Details]],(LEN(GetEntityStatistics[[#This Row],[Source Name]])+2),SEARCH(":",GetEntityStatistics[[#This Row],[Subscription Details]],LEN(GetEntityStatistics[[#This Row],[Source Name]])+2)-(LEN(GetEntityStatistics[[#This Row],[Source Name]])+2)),"")</f>
        <v/>
      </c>
      <c r="N19" s="1" t="str">
        <f>IF(GetEntityStatistics[[#This Row],[Subscription Position]]&gt;0,MID(GetEntityStatistics[[#This Row],[Subscription Details]],LEN(GetEntityStatistics[[#This Row],[Source Name]])+LEN(GetEntityStatistics[[#This Row],[Event Name]])+3,LEN(GetEntityStatistics[[#This Row],[Subscription Details]])-SEARCH(":",GetEntityStatistics[[#This Row],[Subscription Details]],LEN(GetEntityStatistics[[#This Row],[Source Name]])+LEN(GetEntityStatistics[[#This Row],[Event Name]])+2)+3),"")</f>
        <v/>
      </c>
      <c r="O19" s="1">
        <f>GetEntityStatistics[[#This Row],[minTime]]</f>
        <v>0.65700000000000003</v>
      </c>
      <c r="P19" s="1">
        <f>GetEntityStatistics[[#This Row],[meanTime]]</f>
        <v>1.0249999999999999</v>
      </c>
      <c r="Q19" s="1">
        <f>GetEntityStatistics[[#This Row],[maxTime]]</f>
        <v>6.2009999999999996</v>
      </c>
      <c r="R19" s="1">
        <f>GetEntityStatistics[[#This Row],[count]]</f>
        <v>55</v>
      </c>
    </row>
    <row r="20" spans="1:18" x14ac:dyDescent="0.2">
      <c r="A20">
        <v>55</v>
      </c>
      <c r="B20" s="1">
        <v>0.47499999999999998</v>
      </c>
      <c r="C20" s="1">
        <v>0.23100000000000001</v>
      </c>
      <c r="D20" s="1">
        <v>0.2</v>
      </c>
      <c r="E20" s="1" t="s">
        <v>37</v>
      </c>
      <c r="F20" s="1">
        <f>IF(ISNUMBER(FIND(".services.",GetEntityStatistics[[#This Row],[statisticName]])),FIND(".services.",GetEntityStatistics[[#This Row],[statisticName]]),0)</f>
        <v>48</v>
      </c>
      <c r="G20" s="1">
        <f>IF(ISNUMBER(FIND(".subscriptions.",GetEntityStatistics[[#This Row],[statisticName]])),FIND(".subscriptions.",GetEntityStatistics[[#This Row],[statisticName]]),0)</f>
        <v>0</v>
      </c>
      <c r="H20" s="1" t="str">
        <f>MID(GetEntityStatistics[[#This Row],[statisticName]],LEN("twx.stats.entity.")+1,(GetEntityStatistics[[#This Row],[Subscription Position]]+GetEntityStatistics[[#This Row],[Service Position]])-LEN("twx.stats.entity.")-1)</f>
        <v>ValueStreamProcessingSubsystem</v>
      </c>
      <c r="I20" s="1" t="str">
        <f>IF(GetEntityStatistics[[#This Row],[Service Position]]&gt;0,"Service",IF(GetEntityStatistics[[#This Row],[Subscription Position]]&gt;0,"Subscription",""))</f>
        <v>Service</v>
      </c>
      <c r="J20" s="1" t="str">
        <f>IF(GetEntityStatistics[[#This Row],[Service Position]]&gt;0,MID(GetEntityStatistics[[#This Row],[statisticName]],GetEntityStatistics[[#This Row],[Service Position]]+LEN(".services."),99),"")</f>
        <v>GetPerformanceMetrics</v>
      </c>
      <c r="K20" s="1" t="str">
        <f>IF(GetEntityStatistics[[#This Row],[Subscription Position]]&gt;0,MID(GetEntityStatistics[[#This Row],[statisticName]],GetEntityStatistics[[#This Row],[Subscription Position]]+LEN(".subscriptions.:"),99),"")</f>
        <v/>
      </c>
      <c r="L20" s="1" t="str">
        <f>IF(GetEntityStatistics[[#This Row],[Subscription Position]]&gt;0,MID(GetEntityStatistics[[#This Row],[Subscription Details]],1,FIND(":",GetEntityStatistics[[#This Row],[Subscription Details]])-1),"")</f>
        <v/>
      </c>
      <c r="M20" s="1" t="str">
        <f>IF(GetEntityStatistics[[#This Row],[Subscription Position]]&gt;0,MID(GetEntityStatistics[[#This Row],[Subscription Details]],(LEN(GetEntityStatistics[[#This Row],[Source Name]])+2),SEARCH(":",GetEntityStatistics[[#This Row],[Subscription Details]],LEN(GetEntityStatistics[[#This Row],[Source Name]])+2)-(LEN(GetEntityStatistics[[#This Row],[Source Name]])+2)),"")</f>
        <v/>
      </c>
      <c r="N20" s="1" t="str">
        <f>IF(GetEntityStatistics[[#This Row],[Subscription Position]]&gt;0,MID(GetEntityStatistics[[#This Row],[Subscription Details]],LEN(GetEntityStatistics[[#This Row],[Source Name]])+LEN(GetEntityStatistics[[#This Row],[Event Name]])+3,LEN(GetEntityStatistics[[#This Row],[Subscription Details]])-SEARCH(":",GetEntityStatistics[[#This Row],[Subscription Details]],LEN(GetEntityStatistics[[#This Row],[Source Name]])+LEN(GetEntityStatistics[[#This Row],[Event Name]])+2)+3),"")</f>
        <v/>
      </c>
      <c r="O20" s="1">
        <f>GetEntityStatistics[[#This Row],[minTime]]</f>
        <v>0.2</v>
      </c>
      <c r="P20" s="1">
        <f>GetEntityStatistics[[#This Row],[meanTime]]</f>
        <v>0.23100000000000001</v>
      </c>
      <c r="Q20" s="1">
        <f>GetEntityStatistics[[#This Row],[maxTime]]</f>
        <v>0.47499999999999998</v>
      </c>
      <c r="R20" s="1">
        <f>GetEntityStatistics[[#This Row],[count]]</f>
        <v>55</v>
      </c>
    </row>
    <row r="21" spans="1:18" x14ac:dyDescent="0.2">
      <c r="A21">
        <v>55</v>
      </c>
      <c r="B21" s="1">
        <v>6.3559999999999999</v>
      </c>
      <c r="C21" s="1">
        <v>1.133</v>
      </c>
      <c r="D21" s="1">
        <v>0.75800000000000001</v>
      </c>
      <c r="E21" s="1" t="s">
        <v>38</v>
      </c>
      <c r="F21" s="1">
        <f>IF(ISNUMBER(FIND(".services.",GetEntityStatistics[[#This Row],[statisticName]])),FIND(".services.",GetEntityStatistics[[#This Row],[statisticName]]),0)</f>
        <v>0</v>
      </c>
      <c r="G21" s="1">
        <f>IF(ISNUMBER(FIND(".subscriptions.",GetEntityStatistics[[#This Row],[statisticName]])),FIND(".subscriptions.",GetEntityStatistics[[#This Row],[statisticName]]),0)</f>
        <v>35</v>
      </c>
      <c r="H21" s="1" t="str">
        <f>MID(GetEntityStatistics[[#This Row],[statisticName]],LEN("twx.stats.entity.")+1,(GetEntityStatistics[[#This Row],[Subscription Position]]+GetEntityStatistics[[#This Row],[Service Position]])-LEN("twx.stats.entity.")-1)</f>
        <v>Monitoring.Helper</v>
      </c>
      <c r="I21" s="1" t="str">
        <f>IF(GetEntityStatistics[[#This Row],[Service Position]]&gt;0,"Service",IF(GetEntityStatistics[[#This Row],[Subscription Position]]&gt;0,"Subscription",""))</f>
        <v>Subscription</v>
      </c>
      <c r="J21" s="1" t="str">
        <f>IF(GetEntityStatistics[[#This Row],[Service Position]]&gt;0,MID(GetEntityStatistics[[#This Row],[statisticName]],GetEntityStatistics[[#This Row],[Service Position]]+LEN(".services."),99),"")</f>
        <v/>
      </c>
      <c r="K21" s="1" t="str">
        <f>IF(GetEntityStatistics[[#This Row],[Subscription Position]]&gt;0,MID(GetEntityStatistics[[#This Row],[statisticName]],GetEntityStatistics[[#This Row],[Subscription Position]]+LEN(".subscriptions.:"),99),"")</f>
        <v>ValueStreamMetrics.Timer:Timer:nosourceProperty</v>
      </c>
      <c r="L21" s="1" t="str">
        <f>IF(GetEntityStatistics[[#This Row],[Subscription Position]]&gt;0,MID(GetEntityStatistics[[#This Row],[Subscription Details]],1,FIND(":",GetEntityStatistics[[#This Row],[Subscription Details]])-1),"")</f>
        <v>ValueStreamMetrics.Timer</v>
      </c>
      <c r="M21" s="1" t="str">
        <f>IF(GetEntityStatistics[[#This Row],[Subscription Position]]&gt;0,MID(GetEntityStatistics[[#This Row],[Subscription Details]],(LEN(GetEntityStatistics[[#This Row],[Source Name]])+2),SEARCH(":",GetEntityStatistics[[#This Row],[Subscription Details]],LEN(GetEntityStatistics[[#This Row],[Source Name]])+2)-(LEN(GetEntityStatistics[[#This Row],[Source Name]])+2)),"")</f>
        <v>Timer</v>
      </c>
      <c r="N21" s="1" t="str">
        <f>IF(GetEntityStatistics[[#This Row],[Subscription Position]]&gt;0,MID(GetEntityStatistics[[#This Row],[Subscription Details]],LEN(GetEntityStatistics[[#This Row],[Source Name]])+LEN(GetEntityStatistics[[#This Row],[Event Name]])+3,LEN(GetEntityStatistics[[#This Row],[Subscription Details]])-SEARCH(":",GetEntityStatistics[[#This Row],[Subscription Details]],LEN(GetEntityStatistics[[#This Row],[Source Name]])+LEN(GetEntityStatistics[[#This Row],[Event Name]])+2)+3),"")</f>
        <v>nosourceProperty</v>
      </c>
      <c r="O21" s="1">
        <f>GetEntityStatistics[[#This Row],[minTime]]</f>
        <v>0.75800000000000001</v>
      </c>
      <c r="P21" s="1">
        <f>GetEntityStatistics[[#This Row],[meanTime]]</f>
        <v>1.133</v>
      </c>
      <c r="Q21" s="1">
        <f>GetEntityStatistics[[#This Row],[maxTime]]</f>
        <v>6.3559999999999999</v>
      </c>
      <c r="R21" s="1">
        <f>GetEntityStatistics[[#This Row],[count]]</f>
        <v>55</v>
      </c>
    </row>
    <row r="22" spans="1:18" x14ac:dyDescent="0.2">
      <c r="A22">
        <v>8</v>
      </c>
      <c r="B22" s="1">
        <v>5.6630000000000003</v>
      </c>
      <c r="C22" s="1">
        <v>1.7729999999999999</v>
      </c>
      <c r="D22" s="1">
        <v>1.0269999999999999</v>
      </c>
      <c r="E22" s="1" t="s">
        <v>47</v>
      </c>
      <c r="F22" s="1">
        <f>IF(ISNUMBER(FIND(".services.",GetEntityStatistics[[#This Row],[statisticName]])),FIND(".services.",GetEntityStatistics[[#This Row],[statisticName]]),0)</f>
        <v>38</v>
      </c>
      <c r="G22" s="1">
        <f>IF(ISNUMBER(FIND(".subscriptions.",GetEntityStatistics[[#This Row],[statisticName]])),FIND(".subscriptions.",GetEntityStatistics[[#This Row],[statisticName]]),0)</f>
        <v>0</v>
      </c>
      <c r="H22" s="1" t="str">
        <f>MID(GetEntityStatistics[[#This Row],[statisticName]],LEN("twx.stats.entity.")+1,(GetEntityStatistics[[#This Row],[Subscription Position]]+GetEntityStatistics[[#This Row],[Service Position]])-LEN("twx.stats.entity.")-1)</f>
        <v>UtilizationSubsystem</v>
      </c>
      <c r="I22" s="1" t="str">
        <f>IF(GetEntityStatistics[[#This Row],[Service Position]]&gt;0,"Service",IF(GetEntityStatistics[[#This Row],[Subscription Position]]&gt;0,"Subscription",""))</f>
        <v>Service</v>
      </c>
      <c r="J22" s="1" t="str">
        <f>IF(GetEntityStatistics[[#This Row],[Service Position]]&gt;0,MID(GetEntityStatistics[[#This Row],[statisticName]],GetEntityStatistics[[#This Row],[Service Position]]+LEN(".services."),99),"")</f>
        <v>GetEntityStatistics</v>
      </c>
      <c r="K22" s="1" t="str">
        <f>IF(GetEntityStatistics[[#This Row],[Subscription Position]]&gt;0,MID(GetEntityStatistics[[#This Row],[statisticName]],GetEntityStatistics[[#This Row],[Subscription Position]]+LEN(".subscriptions.:"),99),"")</f>
        <v/>
      </c>
      <c r="L22" s="1" t="str">
        <f>IF(GetEntityStatistics[[#This Row],[Subscription Position]]&gt;0,MID(GetEntityStatistics[[#This Row],[Subscription Details]],1,FIND(":",GetEntityStatistics[[#This Row],[Subscription Details]])-1),"")</f>
        <v/>
      </c>
      <c r="M22" s="1" t="str">
        <f>IF(GetEntityStatistics[[#This Row],[Subscription Position]]&gt;0,MID(GetEntityStatistics[[#This Row],[Subscription Details]],(LEN(GetEntityStatistics[[#This Row],[Source Name]])+2),SEARCH(":",GetEntityStatistics[[#This Row],[Subscription Details]],LEN(GetEntityStatistics[[#This Row],[Source Name]])+2)-(LEN(GetEntityStatistics[[#This Row],[Source Name]])+2)),"")</f>
        <v/>
      </c>
      <c r="N22" s="1" t="str">
        <f>IF(GetEntityStatistics[[#This Row],[Subscription Position]]&gt;0,MID(GetEntityStatistics[[#This Row],[Subscription Details]],LEN(GetEntityStatistics[[#This Row],[Source Name]])+LEN(GetEntityStatistics[[#This Row],[Event Name]])+3,LEN(GetEntityStatistics[[#This Row],[Subscription Details]])-SEARCH(":",GetEntityStatistics[[#This Row],[Subscription Details]],LEN(GetEntityStatistics[[#This Row],[Source Name]])+LEN(GetEntityStatistics[[#This Row],[Event Name]])+2)+3),"")</f>
        <v/>
      </c>
      <c r="O22" s="1">
        <f>GetEntityStatistics[[#This Row],[minTime]]</f>
        <v>1.0269999999999999</v>
      </c>
      <c r="P22" s="1">
        <f>GetEntityStatistics[[#This Row],[meanTime]]</f>
        <v>1.7729999999999999</v>
      </c>
      <c r="Q22" s="1">
        <f>GetEntityStatistics[[#This Row],[maxTime]]</f>
        <v>5.6630000000000003</v>
      </c>
      <c r="R22" s="1">
        <f>GetEntityStatistics[[#This Row],[count]]</f>
        <v>8</v>
      </c>
    </row>
    <row r="23" spans="1:18" x14ac:dyDescent="0.2">
      <c r="A23">
        <v>7</v>
      </c>
      <c r="B23" s="1">
        <v>63.609000000000002</v>
      </c>
      <c r="C23" s="1">
        <v>15.535</v>
      </c>
      <c r="D23" s="1">
        <v>1.5269999999999999</v>
      </c>
      <c r="E23" s="1" t="s">
        <v>6</v>
      </c>
      <c r="F23" s="1">
        <f>IF(ISNUMBER(FIND(".services.",GetEntityStatistics[[#This Row],[statisticName]])),FIND(".services.",GetEntityStatistics[[#This Row],[statisticName]]),0)</f>
        <v>36</v>
      </c>
      <c r="G23" s="1">
        <f>IF(ISNUMBER(FIND(".subscriptions.",GetEntityStatistics[[#This Row],[statisticName]])),FIND(".subscriptions.",GetEntityStatistics[[#This Row],[statisticName]]),0)</f>
        <v>0</v>
      </c>
      <c r="H23" s="1" t="str">
        <f>MID(GetEntityStatistics[[#This Row],[statisticName]],LEN("twx.stats.entity.")+1,(GetEntityStatistics[[#This Row],[Subscription Position]]+GetEntityStatistics[[#This Row],[Service Position]])-LEN("twx.stats.entity.")-1)</f>
        <v>CurrentSessionInfo</v>
      </c>
      <c r="I23" s="1" t="str">
        <f>IF(GetEntityStatistics[[#This Row],[Service Position]]&gt;0,"Service",IF(GetEntityStatistics[[#This Row],[Subscription Position]]&gt;0,"Subscription",""))</f>
        <v>Service</v>
      </c>
      <c r="J23" s="1" t="str">
        <f>IF(GetEntityStatistics[[#This Row],[Service Position]]&gt;0,MID(GetEntityStatistics[[#This Row],[statisticName]],GetEntityStatistics[[#This Row],[Service Position]]+LEN(".services."),99),"")</f>
        <v>SetPersistentValue</v>
      </c>
      <c r="K23" s="1" t="str">
        <f>IF(GetEntityStatistics[[#This Row],[Subscription Position]]&gt;0,MID(GetEntityStatistics[[#This Row],[statisticName]],GetEntityStatistics[[#This Row],[Subscription Position]]+LEN(".subscriptions.:"),99),"")</f>
        <v/>
      </c>
      <c r="L23" s="1" t="str">
        <f>IF(GetEntityStatistics[[#This Row],[Subscription Position]]&gt;0,MID(GetEntityStatistics[[#This Row],[Subscription Details]],1,FIND(":",GetEntityStatistics[[#This Row],[Subscription Details]])-1),"")</f>
        <v/>
      </c>
      <c r="M23" s="1" t="str">
        <f>IF(GetEntityStatistics[[#This Row],[Subscription Position]]&gt;0,MID(GetEntityStatistics[[#This Row],[Subscription Details]],(LEN(GetEntityStatistics[[#This Row],[Source Name]])+2),SEARCH(":",GetEntityStatistics[[#This Row],[Subscription Details]],LEN(GetEntityStatistics[[#This Row],[Source Name]])+2)-(LEN(GetEntityStatistics[[#This Row],[Source Name]])+2)),"")</f>
        <v/>
      </c>
      <c r="N23" s="1" t="str">
        <f>IF(GetEntityStatistics[[#This Row],[Subscription Position]]&gt;0,MID(GetEntityStatistics[[#This Row],[Subscription Details]],LEN(GetEntityStatistics[[#This Row],[Source Name]])+LEN(GetEntityStatistics[[#This Row],[Event Name]])+3,LEN(GetEntityStatistics[[#This Row],[Subscription Details]])-SEARCH(":",GetEntityStatistics[[#This Row],[Subscription Details]],LEN(GetEntityStatistics[[#This Row],[Source Name]])+LEN(GetEntityStatistics[[#This Row],[Event Name]])+2)+3),"")</f>
        <v/>
      </c>
      <c r="O23" s="1">
        <f>GetEntityStatistics[[#This Row],[minTime]]</f>
        <v>1.5269999999999999</v>
      </c>
      <c r="P23" s="1">
        <f>GetEntityStatistics[[#This Row],[meanTime]]</f>
        <v>15.535</v>
      </c>
      <c r="Q23" s="1">
        <f>GetEntityStatistics[[#This Row],[maxTime]]</f>
        <v>63.609000000000002</v>
      </c>
      <c r="R23" s="1">
        <f>GetEntityStatistics[[#This Row],[count]]</f>
        <v>7</v>
      </c>
    </row>
    <row r="24" spans="1:18" x14ac:dyDescent="0.2">
      <c r="A24">
        <v>6</v>
      </c>
      <c r="B24" s="1">
        <v>1.2999999999999999E-2</v>
      </c>
      <c r="C24" s="1">
        <v>1.0999999999999999E-2</v>
      </c>
      <c r="D24" s="1">
        <v>8.0000000000000002E-3</v>
      </c>
      <c r="E24" s="1" t="s">
        <v>39</v>
      </c>
      <c r="F24" s="1">
        <f>IF(ISNUMBER(FIND(".services.",GetEntityStatistics[[#This Row],[statisticName]])),FIND(".services.",GetEntityStatistics[[#This Row],[statisticName]]),0)</f>
        <v>41</v>
      </c>
      <c r="G24" s="1">
        <f>IF(ISNUMBER(FIND(".subscriptions.",GetEntityStatistics[[#This Row],[statisticName]])),FIND(".subscriptions.",GetEntityStatistics[[#This Row],[statisticName]]),0)</f>
        <v>0</v>
      </c>
      <c r="H24" s="1" t="str">
        <f>MID(GetEntityStatistics[[#This Row],[statisticName]],LEN("twx.stats.entity.")+1,(GetEntityStatistics[[#This Row],[Subscription Position]]+GetEntityStatistics[[#This Row],[Service Position]])-LEN("twx.stats.entity.")-1)</f>
        <v>opcaua-eva-tks.alwayson</v>
      </c>
      <c r="I24" s="1" t="str">
        <f>IF(GetEntityStatistics[[#This Row],[Service Position]]&gt;0,"Service",IF(GetEntityStatistics[[#This Row],[Subscription Position]]&gt;0,"Subscription",""))</f>
        <v>Service</v>
      </c>
      <c r="J24" s="1" t="str">
        <f>IF(GetEntityStatistics[[#This Row],[Service Position]]&gt;0,MID(GetEntityStatistics[[#This Row],[statisticName]],GetEntityStatistics[[#This Row],[Service Position]]+LEN(".services."),99),"")</f>
        <v>AddBooleanValueStreamEntry</v>
      </c>
      <c r="K24" s="1" t="str">
        <f>IF(GetEntityStatistics[[#This Row],[Subscription Position]]&gt;0,MID(GetEntityStatistics[[#This Row],[statisticName]],GetEntityStatistics[[#This Row],[Subscription Position]]+LEN(".subscriptions.:"),99),"")</f>
        <v/>
      </c>
      <c r="L24" s="1" t="str">
        <f>IF(GetEntityStatistics[[#This Row],[Subscription Position]]&gt;0,MID(GetEntityStatistics[[#This Row],[Subscription Details]],1,FIND(":",GetEntityStatistics[[#This Row],[Subscription Details]])-1),"")</f>
        <v/>
      </c>
      <c r="M24" s="1" t="str">
        <f>IF(GetEntityStatistics[[#This Row],[Subscription Position]]&gt;0,MID(GetEntityStatistics[[#This Row],[Subscription Details]],(LEN(GetEntityStatistics[[#This Row],[Source Name]])+2),SEARCH(":",GetEntityStatistics[[#This Row],[Subscription Details]],LEN(GetEntityStatistics[[#This Row],[Source Name]])+2)-(LEN(GetEntityStatistics[[#This Row],[Source Name]])+2)),"")</f>
        <v/>
      </c>
      <c r="N24" s="1" t="str">
        <f>IF(GetEntityStatistics[[#This Row],[Subscription Position]]&gt;0,MID(GetEntityStatistics[[#This Row],[Subscription Details]],LEN(GetEntityStatistics[[#This Row],[Source Name]])+LEN(GetEntityStatistics[[#This Row],[Event Name]])+3,LEN(GetEntityStatistics[[#This Row],[Subscription Details]])-SEARCH(":",GetEntityStatistics[[#This Row],[Subscription Details]],LEN(GetEntityStatistics[[#This Row],[Source Name]])+LEN(GetEntityStatistics[[#This Row],[Event Name]])+2)+3),"")</f>
        <v/>
      </c>
      <c r="O24" s="1">
        <f>GetEntityStatistics[[#This Row],[minTime]]</f>
        <v>8.0000000000000002E-3</v>
      </c>
      <c r="P24" s="1">
        <f>GetEntityStatistics[[#This Row],[meanTime]]</f>
        <v>1.0999999999999999E-2</v>
      </c>
      <c r="Q24" s="1">
        <f>GetEntityStatistics[[#This Row],[maxTime]]</f>
        <v>1.2999999999999999E-2</v>
      </c>
      <c r="R24" s="1">
        <f>GetEntityStatistics[[#This Row],[count]]</f>
        <v>6</v>
      </c>
    </row>
    <row r="25" spans="1:18" x14ac:dyDescent="0.2">
      <c r="A25">
        <v>6</v>
      </c>
      <c r="B25" s="1">
        <v>0.97599999999999998</v>
      </c>
      <c r="C25" s="1">
        <v>0.41199999999999998</v>
      </c>
      <c r="D25" s="1">
        <v>0.20799999999999999</v>
      </c>
      <c r="E25" s="1" t="s">
        <v>40</v>
      </c>
      <c r="F25" s="1">
        <f>IF(ISNUMBER(FIND(".services.",GetEntityStatistics[[#This Row],[statisticName]])),FIND(".services.",GetEntityStatistics[[#This Row],[statisticName]]),0)</f>
        <v>41</v>
      </c>
      <c r="G25" s="1">
        <f>IF(ISNUMBER(FIND(".subscriptions.",GetEntityStatistics[[#This Row],[statisticName]])),FIND(".subscriptions.",GetEntityStatistics[[#This Row],[statisticName]]),0)</f>
        <v>0</v>
      </c>
      <c r="H25" s="1" t="str">
        <f>MID(GetEntityStatistics[[#This Row],[statisticName]],LEN("twx.stats.entity.")+1,(GetEntityStatistics[[#This Row],[Subscription Position]]+GetEntityStatistics[[#This Row],[Service Position]])-LEN("twx.stats.entity.")-1)</f>
        <v>opcaua-eva-tks.alwayson</v>
      </c>
      <c r="I25" s="1" t="str">
        <f>IF(GetEntityStatistics[[#This Row],[Service Position]]&gt;0,"Service",IF(GetEntityStatistics[[#This Row],[Subscription Position]]&gt;0,"Subscription",""))</f>
        <v>Service</v>
      </c>
      <c r="J25" s="1" t="str">
        <f>IF(GetEntityStatistics[[#This Row],[Service Position]]&gt;0,MID(GetEntityStatistics[[#This Row],[statisticName]],GetEntityStatistics[[#This Row],[Service Position]]+LEN(".services."),99),"")</f>
        <v>LogAllPeriodically</v>
      </c>
      <c r="K25" s="1" t="str">
        <f>IF(GetEntityStatistics[[#This Row],[Subscription Position]]&gt;0,MID(GetEntityStatistics[[#This Row],[statisticName]],GetEntityStatistics[[#This Row],[Subscription Position]]+LEN(".subscriptions.:"),99),"")</f>
        <v/>
      </c>
      <c r="L25" s="1" t="str">
        <f>IF(GetEntityStatistics[[#This Row],[Subscription Position]]&gt;0,MID(GetEntityStatistics[[#This Row],[Subscription Details]],1,FIND(":",GetEntityStatistics[[#This Row],[Subscription Details]])-1),"")</f>
        <v/>
      </c>
      <c r="M25" s="1" t="str">
        <f>IF(GetEntityStatistics[[#This Row],[Subscription Position]]&gt;0,MID(GetEntityStatistics[[#This Row],[Subscription Details]],(LEN(GetEntityStatistics[[#This Row],[Source Name]])+2),SEARCH(":",GetEntityStatistics[[#This Row],[Subscription Details]],LEN(GetEntityStatistics[[#This Row],[Source Name]])+2)-(LEN(GetEntityStatistics[[#This Row],[Source Name]])+2)),"")</f>
        <v/>
      </c>
      <c r="N25" s="1" t="str">
        <f>IF(GetEntityStatistics[[#This Row],[Subscription Position]]&gt;0,MID(GetEntityStatistics[[#This Row],[Subscription Details]],LEN(GetEntityStatistics[[#This Row],[Source Name]])+LEN(GetEntityStatistics[[#This Row],[Event Name]])+3,LEN(GetEntityStatistics[[#This Row],[Subscription Details]])-SEARCH(":",GetEntityStatistics[[#This Row],[Subscription Details]],LEN(GetEntityStatistics[[#This Row],[Source Name]])+LEN(GetEntityStatistics[[#This Row],[Event Name]])+2)+3),"")</f>
        <v/>
      </c>
      <c r="O25" s="1">
        <f>GetEntityStatistics[[#This Row],[minTime]]</f>
        <v>0.20799999999999999</v>
      </c>
      <c r="P25" s="1">
        <f>GetEntityStatistics[[#This Row],[meanTime]]</f>
        <v>0.41199999999999998</v>
      </c>
      <c r="Q25" s="1">
        <f>GetEntityStatistics[[#This Row],[maxTime]]</f>
        <v>0.97599999999999998</v>
      </c>
      <c r="R25" s="1">
        <f>GetEntityStatistics[[#This Row],[count]]</f>
        <v>6</v>
      </c>
    </row>
    <row r="26" spans="1:18" x14ac:dyDescent="0.2">
      <c r="A26">
        <v>6</v>
      </c>
      <c r="B26" s="1">
        <v>3.2000000000000001E-2</v>
      </c>
      <c r="C26" s="1">
        <v>2.5000000000000001E-2</v>
      </c>
      <c r="D26" s="1">
        <v>0.02</v>
      </c>
      <c r="E26" s="1" t="s">
        <v>41</v>
      </c>
      <c r="F26" s="1">
        <f>IF(ISNUMBER(FIND(".services.",GetEntityStatistics[[#This Row],[statisticName]])),FIND(".services.",GetEntityStatistics[[#This Row],[statisticName]]),0)</f>
        <v>41</v>
      </c>
      <c r="G26" s="1">
        <f>IF(ISNUMBER(FIND(".subscriptions.",GetEntityStatistics[[#This Row],[statisticName]])),FIND(".subscriptions.",GetEntityStatistics[[#This Row],[statisticName]]),0)</f>
        <v>0</v>
      </c>
      <c r="H26" s="1" t="str">
        <f>MID(GetEntityStatistics[[#This Row],[statisticName]],LEN("twx.stats.entity.")+1,(GetEntityStatistics[[#This Row],[Subscription Position]]+GetEntityStatistics[[#This Row],[Service Position]])-LEN("twx.stats.entity.")-1)</f>
        <v>opcaua-eva-tks.alwayson</v>
      </c>
      <c r="I26" s="1" t="str">
        <f>IF(GetEntityStatistics[[#This Row],[Service Position]]&gt;0,"Service",IF(GetEntityStatistics[[#This Row],[Subscription Position]]&gt;0,"Subscription",""))</f>
        <v>Service</v>
      </c>
      <c r="J26" s="1" t="str">
        <f>IF(GetEntityStatistics[[#This Row],[Service Position]]&gt;0,MID(GetEntityStatistics[[#This Row],[statisticName]],GetEntityStatistics[[#This Row],[Service Position]]+LEN(".services."),99),"")</f>
        <v>AddIntegerValueStreamEntry</v>
      </c>
      <c r="K26" s="1" t="str">
        <f>IF(GetEntityStatistics[[#This Row],[Subscription Position]]&gt;0,MID(GetEntityStatistics[[#This Row],[statisticName]],GetEntityStatistics[[#This Row],[Subscription Position]]+LEN(".subscriptions.:"),99),"")</f>
        <v/>
      </c>
      <c r="L26" s="1" t="str">
        <f>IF(GetEntityStatistics[[#This Row],[Subscription Position]]&gt;0,MID(GetEntityStatistics[[#This Row],[Subscription Details]],1,FIND(":",GetEntityStatistics[[#This Row],[Subscription Details]])-1),"")</f>
        <v/>
      </c>
      <c r="M26" s="1" t="str">
        <f>IF(GetEntityStatistics[[#This Row],[Subscription Position]]&gt;0,MID(GetEntityStatistics[[#This Row],[Subscription Details]],(LEN(GetEntityStatistics[[#This Row],[Source Name]])+2),SEARCH(":",GetEntityStatistics[[#This Row],[Subscription Details]],LEN(GetEntityStatistics[[#This Row],[Source Name]])+2)-(LEN(GetEntityStatistics[[#This Row],[Source Name]])+2)),"")</f>
        <v/>
      </c>
      <c r="N26" s="1" t="str">
        <f>IF(GetEntityStatistics[[#This Row],[Subscription Position]]&gt;0,MID(GetEntityStatistics[[#This Row],[Subscription Details]],LEN(GetEntityStatistics[[#This Row],[Source Name]])+LEN(GetEntityStatistics[[#This Row],[Event Name]])+3,LEN(GetEntityStatistics[[#This Row],[Subscription Details]])-SEARCH(":",GetEntityStatistics[[#This Row],[Subscription Details]],LEN(GetEntityStatistics[[#This Row],[Source Name]])+LEN(GetEntityStatistics[[#This Row],[Event Name]])+2)+3),"")</f>
        <v/>
      </c>
      <c r="O26" s="1">
        <f>GetEntityStatistics[[#This Row],[minTime]]</f>
        <v>0.02</v>
      </c>
      <c r="P26" s="1">
        <f>GetEntityStatistics[[#This Row],[meanTime]]</f>
        <v>2.5000000000000001E-2</v>
      </c>
      <c r="Q26" s="1">
        <f>GetEntityStatistics[[#This Row],[maxTime]]</f>
        <v>3.2000000000000001E-2</v>
      </c>
      <c r="R26" s="1">
        <f>GetEntityStatistics[[#This Row],[count]]</f>
        <v>6</v>
      </c>
    </row>
    <row r="27" spans="1:18" x14ac:dyDescent="0.2">
      <c r="A27">
        <v>6</v>
      </c>
      <c r="B27" s="1">
        <v>1.0669999999999999</v>
      </c>
      <c r="C27" s="1">
        <v>0.48699999999999999</v>
      </c>
      <c r="D27" s="1">
        <v>0.26800000000000002</v>
      </c>
      <c r="E27" s="1" t="s">
        <v>42</v>
      </c>
      <c r="F27" s="1">
        <f>IF(ISNUMBER(FIND(".services.",GetEntityStatistics[[#This Row],[statisticName]])),FIND(".services.",GetEntityStatistics[[#This Row],[statisticName]]),0)</f>
        <v>0</v>
      </c>
      <c r="G27" s="1">
        <f>IF(ISNUMBER(FIND(".subscriptions.",GetEntityStatistics[[#This Row],[statisticName]])),FIND(".subscriptions.",GetEntityStatistics[[#This Row],[statisticName]]),0)</f>
        <v>41</v>
      </c>
      <c r="H27" s="1" t="str">
        <f>MID(GetEntityStatistics[[#This Row],[statisticName]],LEN("twx.stats.entity.")+1,(GetEntityStatistics[[#This Row],[Subscription Position]]+GetEntityStatistics[[#This Row],[Service Position]])-LEN("twx.stats.entity.")-1)</f>
        <v>opcaua-eva-tks.alwayson</v>
      </c>
      <c r="I27" s="1" t="str">
        <f>IF(GetEntityStatistics[[#This Row],[Service Position]]&gt;0,"Service",IF(GetEntityStatistics[[#This Row],[Subscription Position]]&gt;0,"Subscription",""))</f>
        <v>Subscription</v>
      </c>
      <c r="J27" s="1" t="str">
        <f>IF(GetEntityStatistics[[#This Row],[Service Position]]&gt;0,MID(GetEntityStatistics[[#This Row],[statisticName]],GetEntityStatistics[[#This Row],[Service Position]]+LEN(".services."),99),"")</f>
        <v/>
      </c>
      <c r="K27" s="1" t="str">
        <f>IF(GetEntityStatistics[[#This Row],[Subscription Position]]&gt;0,MID(GetEntityStatistics[[#This Row],[statisticName]],GetEntityStatistics[[#This Row],[Subscription Position]]+LEN(".subscriptions.:"),99),"")</f>
        <v>Scheduler_10min:ScheduledEvent:nosourceProperty</v>
      </c>
      <c r="L27" s="1" t="str">
        <f>IF(GetEntityStatistics[[#This Row],[Subscription Position]]&gt;0,MID(GetEntityStatistics[[#This Row],[Subscription Details]],1,FIND(":",GetEntityStatistics[[#This Row],[Subscription Details]])-1),"")</f>
        <v>Scheduler_10min</v>
      </c>
      <c r="M27" s="1" t="str">
        <f>IF(GetEntityStatistics[[#This Row],[Subscription Position]]&gt;0,MID(GetEntityStatistics[[#This Row],[Subscription Details]],(LEN(GetEntityStatistics[[#This Row],[Source Name]])+2),SEARCH(":",GetEntityStatistics[[#This Row],[Subscription Details]],LEN(GetEntityStatistics[[#This Row],[Source Name]])+2)-(LEN(GetEntityStatistics[[#This Row],[Source Name]])+2)),"")</f>
        <v>ScheduledEvent</v>
      </c>
      <c r="N27" s="1" t="str">
        <f>IF(GetEntityStatistics[[#This Row],[Subscription Position]]&gt;0,MID(GetEntityStatistics[[#This Row],[Subscription Details]],LEN(GetEntityStatistics[[#This Row],[Source Name]])+LEN(GetEntityStatistics[[#This Row],[Event Name]])+3,LEN(GetEntityStatistics[[#This Row],[Subscription Details]])-SEARCH(":",GetEntityStatistics[[#This Row],[Subscription Details]],LEN(GetEntityStatistics[[#This Row],[Source Name]])+LEN(GetEntityStatistics[[#This Row],[Event Name]])+2)+3),"")</f>
        <v>nosourceProperty</v>
      </c>
      <c r="O27" s="1">
        <f>GetEntityStatistics[[#This Row],[minTime]]</f>
        <v>0.26800000000000002</v>
      </c>
      <c r="P27" s="1">
        <f>GetEntityStatistics[[#This Row],[meanTime]]</f>
        <v>0.48699999999999999</v>
      </c>
      <c r="Q27" s="1">
        <f>GetEntityStatistics[[#This Row],[maxTime]]</f>
        <v>1.0669999999999999</v>
      </c>
      <c r="R27" s="1">
        <f>GetEntityStatistics[[#This Row],[count]]</f>
        <v>6</v>
      </c>
    </row>
    <row r="28" spans="1:18" x14ac:dyDescent="0.2">
      <c r="A28">
        <v>4</v>
      </c>
      <c r="B28" s="1">
        <v>1012.218</v>
      </c>
      <c r="C28" s="1">
        <v>388.65899999999999</v>
      </c>
      <c r="D28" s="1">
        <v>32.759</v>
      </c>
      <c r="E28" s="1" t="s">
        <v>7</v>
      </c>
      <c r="F28" s="1">
        <f>IF(ISNUMBER(FIND(".services.",GetEntityStatistics[[#This Row],[statisticName]])),FIND(".services.",GetEntityStatistics[[#This Row],[statisticName]]),0)</f>
        <v>33</v>
      </c>
      <c r="G28" s="1">
        <f>IF(ISNUMBER(FIND(".subscriptions.",GetEntityStatistics[[#This Row],[statisticName]])),FIND(".subscriptions.",GetEntityStatistics[[#This Row],[statisticName]]),0)</f>
        <v>0</v>
      </c>
      <c r="H28" s="1" t="str">
        <f>MID(GetEntityStatistics[[#This Row],[statisticName]],LEN("twx.stats.entity.")+1,(GetEntityStatistics[[#This Row],[Subscription Position]]+GetEntityStatistics[[#This Row],[Service Position]])-LEN("twx.stats.entity.")-1)</f>
        <v>SearchFunctions</v>
      </c>
      <c r="I28" s="1" t="str">
        <f>IF(GetEntityStatistics[[#This Row],[Service Position]]&gt;0,"Service",IF(GetEntityStatistics[[#This Row],[Subscription Position]]&gt;0,"Subscription",""))</f>
        <v>Service</v>
      </c>
      <c r="J28" s="1" t="str">
        <f>IF(GetEntityStatistics[[#This Row],[Service Position]]&gt;0,MID(GetEntityStatistics[[#This Row],[statisticName]],GetEntityStatistics[[#This Row],[Service Position]]+LEN(".services."),99),"")</f>
        <v>SpotlightSearch</v>
      </c>
      <c r="K28" s="1" t="str">
        <f>IF(GetEntityStatistics[[#This Row],[Subscription Position]]&gt;0,MID(GetEntityStatistics[[#This Row],[statisticName]],GetEntityStatistics[[#This Row],[Subscription Position]]+LEN(".subscriptions.:"),99),"")</f>
        <v/>
      </c>
      <c r="L28" s="1" t="str">
        <f>IF(GetEntityStatistics[[#This Row],[Subscription Position]]&gt;0,MID(GetEntityStatistics[[#This Row],[Subscription Details]],1,FIND(":",GetEntityStatistics[[#This Row],[Subscription Details]])-1),"")</f>
        <v/>
      </c>
      <c r="M28" s="1" t="str">
        <f>IF(GetEntityStatistics[[#This Row],[Subscription Position]]&gt;0,MID(GetEntityStatistics[[#This Row],[Subscription Details]],(LEN(GetEntityStatistics[[#This Row],[Source Name]])+2),SEARCH(":",GetEntityStatistics[[#This Row],[Subscription Details]],LEN(GetEntityStatistics[[#This Row],[Source Name]])+2)-(LEN(GetEntityStatistics[[#This Row],[Source Name]])+2)),"")</f>
        <v/>
      </c>
      <c r="N28" s="1" t="str">
        <f>IF(GetEntityStatistics[[#This Row],[Subscription Position]]&gt;0,MID(GetEntityStatistics[[#This Row],[Subscription Details]],LEN(GetEntityStatistics[[#This Row],[Source Name]])+LEN(GetEntityStatistics[[#This Row],[Event Name]])+3,LEN(GetEntityStatistics[[#This Row],[Subscription Details]])-SEARCH(":",GetEntityStatistics[[#This Row],[Subscription Details]],LEN(GetEntityStatistics[[#This Row],[Source Name]])+LEN(GetEntityStatistics[[#This Row],[Event Name]])+2)+3),"")</f>
        <v/>
      </c>
      <c r="O28" s="1">
        <f>GetEntityStatistics[[#This Row],[minTime]]</f>
        <v>32.759</v>
      </c>
      <c r="P28" s="1">
        <f>GetEntityStatistics[[#This Row],[meanTime]]</f>
        <v>388.65899999999999</v>
      </c>
      <c r="Q28" s="1">
        <f>GetEntityStatistics[[#This Row],[maxTime]]</f>
        <v>1012.218</v>
      </c>
      <c r="R28" s="1">
        <f>GetEntityStatistics[[#This Row],[count]]</f>
        <v>4</v>
      </c>
    </row>
    <row r="29" spans="1:18" x14ac:dyDescent="0.2">
      <c r="A29">
        <v>4</v>
      </c>
      <c r="B29" s="1">
        <v>6.9000000000000006E-2</v>
      </c>
      <c r="C29" s="1">
        <v>5.7000000000000002E-2</v>
      </c>
      <c r="D29" s="1">
        <v>4.8000000000000001E-2</v>
      </c>
      <c r="E29" s="1" t="s">
        <v>44</v>
      </c>
      <c r="F29" s="1">
        <f>IF(ISNUMBER(FIND(".services.",GetEntityStatistics[[#This Row],[statisticName]])),FIND(".services.",GetEntityStatistics[[#This Row],[statisticName]]),0)</f>
        <v>46</v>
      </c>
      <c r="G29" s="1">
        <f>IF(ISNUMBER(FIND(".subscriptions.",GetEntityStatistics[[#This Row],[statisticName]])),FIND(".subscriptions.",GetEntityStatistics[[#This Row],[statisticName]]),0)</f>
        <v>0</v>
      </c>
      <c r="H29" s="1" t="str">
        <f>MID(GetEntityStatistics[[#This Row],[statisticName]],LEN("twx.stats.entity.")+1,(GetEntityStatistics[[#This Row],[Subscription Position]]+GetEntityStatistics[[#This Row],[Service Position]])-LEN("twx.stats.entity.")-1)</f>
        <v>UtilizationStatistics.AppKey</v>
      </c>
      <c r="I29" s="1" t="str">
        <f>IF(GetEntityStatistics[[#This Row],[Service Position]]&gt;0,"Service",IF(GetEntityStatistics[[#This Row],[Subscription Position]]&gt;0,"Subscription",""))</f>
        <v>Service</v>
      </c>
      <c r="J29" s="1" t="str">
        <f>IF(GetEntityStatistics[[#This Row],[Service Position]]&gt;0,MID(GetEntityStatistics[[#This Row],[statisticName]],GetEntityStatistics[[#This Row],[Service Position]]+LEN(".services."),99),"")</f>
        <v>RequestEdit</v>
      </c>
      <c r="K29" s="1" t="str">
        <f>IF(GetEntityStatistics[[#This Row],[Subscription Position]]&gt;0,MID(GetEntityStatistics[[#This Row],[statisticName]],GetEntityStatistics[[#This Row],[Subscription Position]]+LEN(".subscriptions.:"),99),"")</f>
        <v/>
      </c>
      <c r="L29" s="1" t="str">
        <f>IF(GetEntityStatistics[[#This Row],[Subscription Position]]&gt;0,MID(GetEntityStatistics[[#This Row],[Subscription Details]],1,FIND(":",GetEntityStatistics[[#This Row],[Subscription Details]])-1),"")</f>
        <v/>
      </c>
      <c r="M29" s="1" t="str">
        <f>IF(GetEntityStatistics[[#This Row],[Subscription Position]]&gt;0,MID(GetEntityStatistics[[#This Row],[Subscription Details]],(LEN(GetEntityStatistics[[#This Row],[Source Name]])+2),SEARCH(":",GetEntityStatistics[[#This Row],[Subscription Details]],LEN(GetEntityStatistics[[#This Row],[Source Name]])+2)-(LEN(GetEntityStatistics[[#This Row],[Source Name]])+2)),"")</f>
        <v/>
      </c>
      <c r="N29" s="1" t="str">
        <f>IF(GetEntityStatistics[[#This Row],[Subscription Position]]&gt;0,MID(GetEntityStatistics[[#This Row],[Subscription Details]],LEN(GetEntityStatistics[[#This Row],[Source Name]])+LEN(GetEntityStatistics[[#This Row],[Event Name]])+3,LEN(GetEntityStatistics[[#This Row],[Subscription Details]])-SEARCH(":",GetEntityStatistics[[#This Row],[Subscription Details]],LEN(GetEntityStatistics[[#This Row],[Source Name]])+LEN(GetEntityStatistics[[#This Row],[Event Name]])+2)+3),"")</f>
        <v/>
      </c>
      <c r="O29" s="1">
        <f>GetEntityStatistics[[#This Row],[minTime]]</f>
        <v>4.8000000000000001E-2</v>
      </c>
      <c r="P29" s="1">
        <f>GetEntityStatistics[[#This Row],[meanTime]]</f>
        <v>5.7000000000000002E-2</v>
      </c>
      <c r="Q29" s="1">
        <f>GetEntityStatistics[[#This Row],[maxTime]]</f>
        <v>6.9000000000000006E-2</v>
      </c>
      <c r="R29" s="1">
        <f>GetEntityStatistics[[#This Row],[count]]</f>
        <v>4</v>
      </c>
    </row>
    <row r="30" spans="1:18" x14ac:dyDescent="0.2">
      <c r="A30">
        <v>4</v>
      </c>
      <c r="B30" s="1">
        <v>0.26100000000000001</v>
      </c>
      <c r="C30" s="1">
        <v>0.114</v>
      </c>
      <c r="D30" s="1">
        <v>5.1999999999999998E-2</v>
      </c>
      <c r="E30" s="1" t="s">
        <v>48</v>
      </c>
      <c r="F30" s="1">
        <f>IF(ISNUMBER(FIND(".services.",GetEntityStatistics[[#This Row],[statisticName]])),FIND(".services.",GetEntityStatistics[[#This Row],[statisticName]]),0)</f>
        <v>36</v>
      </c>
      <c r="G30" s="1">
        <f>IF(ISNUMBER(FIND(".subscriptions.",GetEntityStatistics[[#This Row],[statisticName]])),FIND(".subscriptions.",GetEntityStatistics[[#This Row],[statisticName]]),0)</f>
        <v>0</v>
      </c>
      <c r="H30" s="1" t="str">
        <f>MID(GetEntityStatistics[[#This Row],[statisticName]],LEN("twx.stats.entity.")+1,(GetEntityStatistics[[#This Row],[Subscription Position]]+GetEntityStatistics[[#This Row],[Service Position]])-LEN("twx.stats.entity.")-1)</f>
        <v>CurrentSessionInfo</v>
      </c>
      <c r="I30" s="1" t="str">
        <f>IF(GetEntityStatistics[[#This Row],[Service Position]]&gt;0,"Service",IF(GetEntityStatistics[[#This Row],[Subscription Position]]&gt;0,"Subscription",""))</f>
        <v>Service</v>
      </c>
      <c r="J30" s="1" t="str">
        <f>IF(GetEntityStatistics[[#This Row],[Service Position]]&gt;0,MID(GetEntityStatistics[[#This Row],[statisticName]],GetEntityStatistics[[#This Row],[Service Position]]+LEN(".services."),99),"")</f>
        <v>GetPersistentValue</v>
      </c>
      <c r="K30" s="1" t="str">
        <f>IF(GetEntityStatistics[[#This Row],[Subscription Position]]&gt;0,MID(GetEntityStatistics[[#This Row],[statisticName]],GetEntityStatistics[[#This Row],[Subscription Position]]+LEN(".subscriptions.:"),99),"")</f>
        <v/>
      </c>
      <c r="L30" s="1" t="str">
        <f>IF(GetEntityStatistics[[#This Row],[Subscription Position]]&gt;0,MID(GetEntityStatistics[[#This Row],[Subscription Details]],1,FIND(":",GetEntityStatistics[[#This Row],[Subscription Details]])-1),"")</f>
        <v/>
      </c>
      <c r="M30" s="1" t="str">
        <f>IF(GetEntityStatistics[[#This Row],[Subscription Position]]&gt;0,MID(GetEntityStatistics[[#This Row],[Subscription Details]],(LEN(GetEntityStatistics[[#This Row],[Source Name]])+2),SEARCH(":",GetEntityStatistics[[#This Row],[Subscription Details]],LEN(GetEntityStatistics[[#This Row],[Source Name]])+2)-(LEN(GetEntityStatistics[[#This Row],[Source Name]])+2)),"")</f>
        <v/>
      </c>
      <c r="N30" s="1" t="str">
        <f>IF(GetEntityStatistics[[#This Row],[Subscription Position]]&gt;0,MID(GetEntityStatistics[[#This Row],[Subscription Details]],LEN(GetEntityStatistics[[#This Row],[Source Name]])+LEN(GetEntityStatistics[[#This Row],[Event Name]])+3,LEN(GetEntityStatistics[[#This Row],[Subscription Details]])-SEARCH(":",GetEntityStatistics[[#This Row],[Subscription Details]],LEN(GetEntityStatistics[[#This Row],[Source Name]])+LEN(GetEntityStatistics[[#This Row],[Event Name]])+2)+3),"")</f>
        <v/>
      </c>
      <c r="O30" s="1">
        <f>GetEntityStatistics[[#This Row],[minTime]]</f>
        <v>5.1999999999999998E-2</v>
      </c>
      <c r="P30" s="1">
        <f>GetEntityStatistics[[#This Row],[meanTime]]</f>
        <v>0.114</v>
      </c>
      <c r="Q30" s="1">
        <f>GetEntityStatistics[[#This Row],[maxTime]]</f>
        <v>0.26100000000000001</v>
      </c>
      <c r="R30" s="1">
        <f>GetEntityStatistics[[#This Row],[count]]</f>
        <v>4</v>
      </c>
    </row>
    <row r="31" spans="1:18" x14ac:dyDescent="0.2">
      <c r="A31">
        <v>3</v>
      </c>
      <c r="B31" s="1">
        <v>6.9000000000000006E-2</v>
      </c>
      <c r="C31" s="1">
        <v>5.8999999999999997E-2</v>
      </c>
      <c r="D31" s="1">
        <v>4.9000000000000002E-2</v>
      </c>
      <c r="E31" s="1" t="s">
        <v>9</v>
      </c>
      <c r="F31" s="1">
        <f>IF(ISNUMBER(FIND(".services.",GetEntityStatistics[[#This Row],[statisticName]])),FIND(".services.",GetEntityStatistics[[#This Row],[statisticName]]),0)</f>
        <v>38</v>
      </c>
      <c r="G31" s="1">
        <f>IF(ISNUMBER(FIND(".subscriptions.",GetEntityStatistics[[#This Row],[statisticName]])),FIND(".subscriptions.",GetEntityStatistics[[#This Row],[statisticName]]),0)</f>
        <v>0</v>
      </c>
      <c r="H31" s="1" t="str">
        <f>MID(GetEntityStatistics[[#This Row],[statisticName]],LEN("twx.stats.entity.")+1,(GetEntityStatistics[[#This Row],[Subscription Position]]+GetEntityStatistics[[#This Row],[Service Position]])-LEN("twx.stats.entity.")-1)</f>
        <v>UtilizationSubsystem</v>
      </c>
      <c r="I31" s="1" t="str">
        <f>IF(GetEntityStatistics[[#This Row],[Service Position]]&gt;0,"Service",IF(GetEntityStatistics[[#This Row],[Subscription Position]]&gt;0,"Subscription",""))</f>
        <v>Service</v>
      </c>
      <c r="J31" s="1" t="str">
        <f>IF(GetEntityStatistics[[#This Row],[Service Position]]&gt;0,MID(GetEntityStatistics[[#This Row],[statisticName]],GetEntityStatistics[[#This Row],[Service Position]]+LEN(".services."),99),"")</f>
        <v>RequestEdit</v>
      </c>
      <c r="K31" s="1" t="str">
        <f>IF(GetEntityStatistics[[#This Row],[Subscription Position]]&gt;0,MID(GetEntityStatistics[[#This Row],[statisticName]],GetEntityStatistics[[#This Row],[Subscription Position]]+LEN(".subscriptions.:"),99),"")</f>
        <v/>
      </c>
      <c r="L31" s="1" t="str">
        <f>IF(GetEntityStatistics[[#This Row],[Subscription Position]]&gt;0,MID(GetEntityStatistics[[#This Row],[Subscription Details]],1,FIND(":",GetEntityStatistics[[#This Row],[Subscription Details]])-1),"")</f>
        <v/>
      </c>
      <c r="M31" s="1" t="str">
        <f>IF(GetEntityStatistics[[#This Row],[Subscription Position]]&gt;0,MID(GetEntityStatistics[[#This Row],[Subscription Details]],(LEN(GetEntityStatistics[[#This Row],[Source Name]])+2),SEARCH(":",GetEntityStatistics[[#This Row],[Subscription Details]],LEN(GetEntityStatistics[[#This Row],[Source Name]])+2)-(LEN(GetEntityStatistics[[#This Row],[Source Name]])+2)),"")</f>
        <v/>
      </c>
      <c r="N31" s="1" t="str">
        <f>IF(GetEntityStatistics[[#This Row],[Subscription Position]]&gt;0,MID(GetEntityStatistics[[#This Row],[Subscription Details]],LEN(GetEntityStatistics[[#This Row],[Source Name]])+LEN(GetEntityStatistics[[#This Row],[Event Name]])+3,LEN(GetEntityStatistics[[#This Row],[Subscription Details]])-SEARCH(":",GetEntityStatistics[[#This Row],[Subscription Details]],LEN(GetEntityStatistics[[#This Row],[Source Name]])+LEN(GetEntityStatistics[[#This Row],[Event Name]])+2)+3),"")</f>
        <v/>
      </c>
      <c r="O31" s="1">
        <f>GetEntityStatistics[[#This Row],[minTime]]</f>
        <v>4.9000000000000002E-2</v>
      </c>
      <c r="P31" s="1">
        <f>GetEntityStatistics[[#This Row],[meanTime]]</f>
        <v>5.8999999999999997E-2</v>
      </c>
      <c r="Q31" s="1">
        <f>GetEntityStatistics[[#This Row],[maxTime]]</f>
        <v>6.9000000000000006E-2</v>
      </c>
      <c r="R31" s="1">
        <f>GetEntityStatistics[[#This Row],[count]]</f>
        <v>3</v>
      </c>
    </row>
    <row r="32" spans="1:18" x14ac:dyDescent="0.2">
      <c r="A32">
        <v>3</v>
      </c>
      <c r="B32" s="1">
        <v>4.3999999999999997E-2</v>
      </c>
      <c r="C32" s="1">
        <v>3.7999999999999999E-2</v>
      </c>
      <c r="D32" s="1">
        <v>3.5000000000000003E-2</v>
      </c>
      <c r="E32" s="1" t="s">
        <v>8</v>
      </c>
      <c r="F32" s="1">
        <f>IF(ISNUMBER(FIND(".services.",GetEntityStatistics[[#This Row],[statisticName]])),FIND(".services.",GetEntityStatistics[[#This Row],[statisticName]]),0)</f>
        <v>38</v>
      </c>
      <c r="G32" s="1">
        <f>IF(ISNUMBER(FIND(".subscriptions.",GetEntityStatistics[[#This Row],[statisticName]])),FIND(".subscriptions.",GetEntityStatistics[[#This Row],[statisticName]]),0)</f>
        <v>0</v>
      </c>
      <c r="H32" s="1" t="str">
        <f>MID(GetEntityStatistics[[#This Row],[statisticName]],LEN("twx.stats.entity.")+1,(GetEntityStatistics[[#This Row],[Subscription Position]]+GetEntityStatistics[[#This Row],[Service Position]])-LEN("twx.stats.entity.")-1)</f>
        <v>UtilizationSubsystem</v>
      </c>
      <c r="I32" s="1" t="str">
        <f>IF(GetEntityStatistics[[#This Row],[Service Position]]&gt;0,"Service",IF(GetEntityStatistics[[#This Row],[Subscription Position]]&gt;0,"Subscription",""))</f>
        <v>Service</v>
      </c>
      <c r="J32" s="1" t="str">
        <f>IF(GetEntityStatistics[[#This Row],[Service Position]]&gt;0,MID(GetEntityStatistics[[#This Row],[statisticName]],GetEntityStatistics[[#This Row],[Service Position]]+LEN(".services."),99),"")</f>
        <v>IsRunning</v>
      </c>
      <c r="K32" s="1" t="str">
        <f>IF(GetEntityStatistics[[#This Row],[Subscription Position]]&gt;0,MID(GetEntityStatistics[[#This Row],[statisticName]],GetEntityStatistics[[#This Row],[Subscription Position]]+LEN(".subscriptions.:"),99),"")</f>
        <v/>
      </c>
      <c r="L32" s="1" t="str">
        <f>IF(GetEntityStatistics[[#This Row],[Subscription Position]]&gt;0,MID(GetEntityStatistics[[#This Row],[Subscription Details]],1,FIND(":",GetEntityStatistics[[#This Row],[Subscription Details]])-1),"")</f>
        <v/>
      </c>
      <c r="M32" s="1" t="str">
        <f>IF(GetEntityStatistics[[#This Row],[Subscription Position]]&gt;0,MID(GetEntityStatistics[[#This Row],[Subscription Details]],(LEN(GetEntityStatistics[[#This Row],[Source Name]])+2),SEARCH(":",GetEntityStatistics[[#This Row],[Subscription Details]],LEN(GetEntityStatistics[[#This Row],[Source Name]])+2)-(LEN(GetEntityStatistics[[#This Row],[Source Name]])+2)),"")</f>
        <v/>
      </c>
      <c r="N32" s="1" t="str">
        <f>IF(GetEntityStatistics[[#This Row],[Subscription Position]]&gt;0,MID(GetEntityStatistics[[#This Row],[Subscription Details]],LEN(GetEntityStatistics[[#This Row],[Source Name]])+LEN(GetEntityStatistics[[#This Row],[Event Name]])+3,LEN(GetEntityStatistics[[#This Row],[Subscription Details]])-SEARCH(":",GetEntityStatistics[[#This Row],[Subscription Details]],LEN(GetEntityStatistics[[#This Row],[Source Name]])+LEN(GetEntityStatistics[[#This Row],[Event Name]])+2)+3),"")</f>
        <v/>
      </c>
      <c r="O32" s="1">
        <f>GetEntityStatistics[[#This Row],[minTime]]</f>
        <v>3.5000000000000003E-2</v>
      </c>
      <c r="P32" s="1">
        <f>GetEntityStatistics[[#This Row],[meanTime]]</f>
        <v>3.7999999999999999E-2</v>
      </c>
      <c r="Q32" s="1">
        <f>GetEntityStatistics[[#This Row],[maxTime]]</f>
        <v>4.3999999999999997E-2</v>
      </c>
      <c r="R32" s="1">
        <f>GetEntityStatistics[[#This Row],[count]]</f>
        <v>3</v>
      </c>
    </row>
    <row r="33" spans="1:18" x14ac:dyDescent="0.2">
      <c r="A33">
        <v>3</v>
      </c>
      <c r="B33" s="1">
        <v>0.56699999999999995</v>
      </c>
      <c r="C33" s="1">
        <v>0.247</v>
      </c>
      <c r="D33" s="1">
        <v>6.9000000000000006E-2</v>
      </c>
      <c r="E33" s="1" t="s">
        <v>43</v>
      </c>
      <c r="F33" s="1">
        <f>IF(ISNUMBER(FIND(".services.",GetEntityStatistics[[#This Row],[statisticName]])),FIND(".services.",GetEntityStatistics[[#This Row],[statisticName]]),0)</f>
        <v>32</v>
      </c>
      <c r="G33" s="1">
        <f>IF(ISNUMBER(FIND(".subscriptions.",GetEntityStatistics[[#This Row],[statisticName]])),FIND(".subscriptions.",GetEntityStatistics[[#This Row],[statisticName]]),0)</f>
        <v>0</v>
      </c>
      <c r="H33" s="1" t="str">
        <f>MID(GetEntityStatistics[[#This Row],[statisticName]],LEN("twx.stats.entity.")+1,(GetEntityStatistics[[#This Row],[Subscription Position]]+GetEntityStatistics[[#This Row],[Service Position]])-LEN("twx.stats.entity.")-1)</f>
        <v>MetricServices</v>
      </c>
      <c r="I33" s="1" t="str">
        <f>IF(GetEntityStatistics[[#This Row],[Service Position]]&gt;0,"Service",IF(GetEntityStatistics[[#This Row],[Subscription Position]]&gt;0,"Subscription",""))</f>
        <v>Service</v>
      </c>
      <c r="J33" s="1" t="str">
        <f>IF(GetEntityStatistics[[#This Row],[Service Position]]&gt;0,MID(GetEntityStatistics[[#This Row],[statisticName]],GetEntityStatistics[[#This Row],[Service Position]]+LEN(".services."),99),"")</f>
        <v>WriteBatchStatistics</v>
      </c>
      <c r="K33" s="1" t="str">
        <f>IF(GetEntityStatistics[[#This Row],[Subscription Position]]&gt;0,MID(GetEntityStatistics[[#This Row],[statisticName]],GetEntityStatistics[[#This Row],[Subscription Position]]+LEN(".subscriptions.:"),99),"")</f>
        <v/>
      </c>
      <c r="L33" s="1" t="str">
        <f>IF(GetEntityStatistics[[#This Row],[Subscription Position]]&gt;0,MID(GetEntityStatistics[[#This Row],[Subscription Details]],1,FIND(":",GetEntityStatistics[[#This Row],[Subscription Details]])-1),"")</f>
        <v/>
      </c>
      <c r="M33" s="1" t="str">
        <f>IF(GetEntityStatistics[[#This Row],[Subscription Position]]&gt;0,MID(GetEntityStatistics[[#This Row],[Subscription Details]],(LEN(GetEntityStatistics[[#This Row],[Source Name]])+2),SEARCH(":",GetEntityStatistics[[#This Row],[Subscription Details]],LEN(GetEntityStatistics[[#This Row],[Source Name]])+2)-(LEN(GetEntityStatistics[[#This Row],[Source Name]])+2)),"")</f>
        <v/>
      </c>
      <c r="N33" s="1" t="str">
        <f>IF(GetEntityStatistics[[#This Row],[Subscription Position]]&gt;0,MID(GetEntityStatistics[[#This Row],[Subscription Details]],LEN(GetEntityStatistics[[#This Row],[Source Name]])+LEN(GetEntityStatistics[[#This Row],[Event Name]])+3,LEN(GetEntityStatistics[[#This Row],[Subscription Details]])-SEARCH(":",GetEntityStatistics[[#This Row],[Subscription Details]],LEN(GetEntityStatistics[[#This Row],[Source Name]])+LEN(GetEntityStatistics[[#This Row],[Event Name]])+2)+3),"")</f>
        <v/>
      </c>
      <c r="O33" s="1">
        <f>GetEntityStatistics[[#This Row],[minTime]]</f>
        <v>6.9000000000000006E-2</v>
      </c>
      <c r="P33" s="1">
        <f>GetEntityStatistics[[#This Row],[meanTime]]</f>
        <v>0.247</v>
      </c>
      <c r="Q33" s="1">
        <f>GetEntityStatistics[[#This Row],[maxTime]]</f>
        <v>0.56699999999999995</v>
      </c>
      <c r="R33" s="1">
        <f>GetEntityStatistics[[#This Row],[count]]</f>
        <v>3</v>
      </c>
    </row>
    <row r="34" spans="1:18" x14ac:dyDescent="0.2">
      <c r="A34">
        <v>3</v>
      </c>
      <c r="B34" s="1">
        <v>0.57399999999999995</v>
      </c>
      <c r="C34" s="1">
        <v>0.253</v>
      </c>
      <c r="D34" s="1">
        <v>8.7999999999999995E-2</v>
      </c>
      <c r="E34" s="1" t="s">
        <v>46</v>
      </c>
      <c r="F34" s="1">
        <f>IF(ISNUMBER(FIND(".services.",GetEntityStatistics[[#This Row],[statisticName]])),FIND(".services.",GetEntityStatistics[[#This Row],[statisticName]]),0)</f>
        <v>22</v>
      </c>
      <c r="G34" s="1">
        <f>IF(ISNUMBER(FIND(".subscriptions.",GetEntityStatistics[[#This Row],[statisticName]])),FIND(".subscriptions.",GetEntityStatistics[[#This Row],[statisticName]]),0)</f>
        <v>0</v>
      </c>
      <c r="H34" s="1" t="str">
        <f>MID(GetEntityStatistics[[#This Row],[statisticName]],LEN("twx.stats.entity.")+1,(GetEntityStatistics[[#This Row],[Subscription Position]]+GetEntityStatistics[[#This Row],[Service Position]])-LEN("twx.stats.entity.")-1)</f>
        <v>geva</v>
      </c>
      <c r="I34" s="1" t="str">
        <f>IF(GetEntityStatistics[[#This Row],[Service Position]]&gt;0,"Service",IF(GetEntityStatistics[[#This Row],[Subscription Position]]&gt;0,"Subscription",""))</f>
        <v>Service</v>
      </c>
      <c r="J34" s="1" t="str">
        <f>IF(GetEntityStatistics[[#This Row],[Service Position]]&gt;0,MID(GetEntityStatistics[[#This Row],[statisticName]],GetEntityStatistics[[#This Row],[Service Position]]+LEN(".services."),99),"")</f>
        <v>GetGroups</v>
      </c>
      <c r="K34" s="1" t="str">
        <f>IF(GetEntityStatistics[[#This Row],[Subscription Position]]&gt;0,MID(GetEntityStatistics[[#This Row],[statisticName]],GetEntityStatistics[[#This Row],[Subscription Position]]+LEN(".subscriptions.:"),99),"")</f>
        <v/>
      </c>
      <c r="L34" s="1" t="str">
        <f>IF(GetEntityStatistics[[#This Row],[Subscription Position]]&gt;0,MID(GetEntityStatistics[[#This Row],[Subscription Details]],1,FIND(":",GetEntityStatistics[[#This Row],[Subscription Details]])-1),"")</f>
        <v/>
      </c>
      <c r="M34" s="1" t="str">
        <f>IF(GetEntityStatistics[[#This Row],[Subscription Position]]&gt;0,MID(GetEntityStatistics[[#This Row],[Subscription Details]],(LEN(GetEntityStatistics[[#This Row],[Source Name]])+2),SEARCH(":",GetEntityStatistics[[#This Row],[Subscription Details]],LEN(GetEntityStatistics[[#This Row],[Source Name]])+2)-(LEN(GetEntityStatistics[[#This Row],[Source Name]])+2)),"")</f>
        <v/>
      </c>
      <c r="N34" s="1" t="str">
        <f>IF(GetEntityStatistics[[#This Row],[Subscription Position]]&gt;0,MID(GetEntityStatistics[[#This Row],[Subscription Details]],LEN(GetEntityStatistics[[#This Row],[Source Name]])+LEN(GetEntityStatistics[[#This Row],[Event Name]])+3,LEN(GetEntityStatistics[[#This Row],[Subscription Details]])-SEARCH(":",GetEntityStatistics[[#This Row],[Subscription Details]],LEN(GetEntityStatistics[[#This Row],[Source Name]])+LEN(GetEntityStatistics[[#This Row],[Event Name]])+2)+3),"")</f>
        <v/>
      </c>
      <c r="O34" s="1">
        <f>GetEntityStatistics[[#This Row],[minTime]]</f>
        <v>8.7999999999999995E-2</v>
      </c>
      <c r="P34" s="1">
        <f>GetEntityStatistics[[#This Row],[meanTime]]</f>
        <v>0.253</v>
      </c>
      <c r="Q34" s="1">
        <f>GetEntityStatistics[[#This Row],[maxTime]]</f>
        <v>0.57399999999999995</v>
      </c>
      <c r="R34" s="1">
        <f>GetEntityStatistics[[#This Row],[count]]</f>
        <v>3</v>
      </c>
    </row>
    <row r="35" spans="1:18" x14ac:dyDescent="0.2">
      <c r="A35">
        <v>2</v>
      </c>
      <c r="B35" s="1">
        <v>0.108</v>
      </c>
      <c r="C35" s="1">
        <v>6.2E-2</v>
      </c>
      <c r="D35" s="1">
        <v>1.4999999999999999E-2</v>
      </c>
      <c r="E35" s="1" t="s">
        <v>49</v>
      </c>
      <c r="F35" s="1">
        <f>IF(ISNUMBER(FIND(".services.",GetEntityStatistics[[#This Row],[statisticName]])),FIND(".services.",GetEntityStatistics[[#This Row],[statisticName]]),0)</f>
        <v>35</v>
      </c>
      <c r="G35" s="1">
        <f>IF(ISNUMBER(FIND(".subscriptions.",GetEntityStatistics[[#This Row],[statisticName]])),FIND(".subscriptions.",GetEntityStatistics[[#This Row],[statisticName]]),0)</f>
        <v>0</v>
      </c>
      <c r="H35" s="1" t="str">
        <f>MID(GetEntityStatistics[[#This Row],[statisticName]],LEN("twx.stats.entity.")+1,(GetEntityStatistics[[#This Row],[Subscription Position]]+GetEntityStatistics[[#This Row],[Service Position]])-LEN("twx.stats.entity.")-1)</f>
        <v>PlatformSubsystem</v>
      </c>
      <c r="I35" s="1" t="str">
        <f>IF(GetEntityStatistics[[#This Row],[Service Position]]&gt;0,"Service",IF(GetEntityStatistics[[#This Row],[Subscription Position]]&gt;0,"Subscription",""))</f>
        <v>Service</v>
      </c>
      <c r="J35" s="1" t="str">
        <f>IF(GetEntityStatistics[[#This Row],[Service Position]]&gt;0,MID(GetEntityStatistics[[#This Row],[statisticName]],GetEntityStatistics[[#This Row],[Service Position]]+LEN(".services."),99),"")</f>
        <v>GetLearningConnectorConfiguration</v>
      </c>
      <c r="K35" s="1" t="str">
        <f>IF(GetEntityStatistics[[#This Row],[Subscription Position]]&gt;0,MID(GetEntityStatistics[[#This Row],[statisticName]],GetEntityStatistics[[#This Row],[Subscription Position]]+LEN(".subscriptions.:"),99),"")</f>
        <v/>
      </c>
      <c r="L35" s="1" t="str">
        <f>IF(GetEntityStatistics[[#This Row],[Subscription Position]]&gt;0,MID(GetEntityStatistics[[#This Row],[Subscription Details]],1,FIND(":",GetEntityStatistics[[#This Row],[Subscription Details]])-1),"")</f>
        <v/>
      </c>
      <c r="M35" s="1" t="str">
        <f>IF(GetEntityStatistics[[#This Row],[Subscription Position]]&gt;0,MID(GetEntityStatistics[[#This Row],[Subscription Details]],(LEN(GetEntityStatistics[[#This Row],[Source Name]])+2),SEARCH(":",GetEntityStatistics[[#This Row],[Subscription Details]],LEN(GetEntityStatistics[[#This Row],[Source Name]])+2)-(LEN(GetEntityStatistics[[#This Row],[Source Name]])+2)),"")</f>
        <v/>
      </c>
      <c r="N35" s="1" t="str">
        <f>IF(GetEntityStatistics[[#This Row],[Subscription Position]]&gt;0,MID(GetEntityStatistics[[#This Row],[Subscription Details]],LEN(GetEntityStatistics[[#This Row],[Source Name]])+LEN(GetEntityStatistics[[#This Row],[Event Name]])+3,LEN(GetEntityStatistics[[#This Row],[Subscription Details]])-SEARCH(":",GetEntityStatistics[[#This Row],[Subscription Details]],LEN(GetEntityStatistics[[#This Row],[Source Name]])+LEN(GetEntityStatistics[[#This Row],[Event Name]])+2)+3),"")</f>
        <v/>
      </c>
      <c r="O35" s="1">
        <f>GetEntityStatistics[[#This Row],[minTime]]</f>
        <v>1.4999999999999999E-2</v>
      </c>
      <c r="P35" s="1">
        <f>GetEntityStatistics[[#This Row],[meanTime]]</f>
        <v>6.2E-2</v>
      </c>
      <c r="Q35" s="1">
        <f>GetEntityStatistics[[#This Row],[maxTime]]</f>
        <v>0.108</v>
      </c>
      <c r="R35" s="1">
        <f>GetEntityStatistics[[#This Row],[count]]</f>
        <v>2</v>
      </c>
    </row>
    <row r="36" spans="1:18" x14ac:dyDescent="0.2">
      <c r="A36">
        <v>1</v>
      </c>
      <c r="B36" s="1">
        <v>0.182</v>
      </c>
      <c r="C36" s="1">
        <v>0.182</v>
      </c>
      <c r="D36" s="1">
        <v>0.182</v>
      </c>
      <c r="E36" s="1" t="s">
        <v>50</v>
      </c>
      <c r="F36" s="1">
        <f>IF(ISNUMBER(FIND(".services.",GetEntityStatistics[[#This Row],[statisticName]])),FIND(".services.",GetEntityStatistics[[#This Row],[statisticName]]),0)</f>
        <v>36</v>
      </c>
      <c r="G36" s="1">
        <f>IF(ISNUMBER(FIND(".subscriptions.",GetEntityStatistics[[#This Row],[statisticName]])),FIND(".subscriptions.",GetEntityStatistics[[#This Row],[statisticName]]),0)</f>
        <v>0</v>
      </c>
      <c r="H36" s="1" t="str">
        <f>MID(GetEntityStatistics[[#This Row],[statisticName]],LEN("twx.stats.entity.")+1,(GetEntityStatistics[[#This Row],[Subscription Position]]+GetEntityStatistics[[#This Row],[Service Position]])-LEN("twx.stats.entity.")-1)</f>
        <v>CurrentSessionInfo</v>
      </c>
      <c r="I36" s="1" t="str">
        <f>IF(GetEntityStatistics[[#This Row],[Service Position]]&gt;0,"Service",IF(GetEntityStatistics[[#This Row],[Subscription Position]]&gt;0,"Subscription",""))</f>
        <v>Service</v>
      </c>
      <c r="J36" s="1" t="str">
        <f>IF(GetEntityStatistics[[#This Row],[Service Position]]&gt;0,MID(GetEntityStatistics[[#This Row],[statisticName]],GetEntityStatistics[[#This Row],[Service Position]]+LEN(".services."),99),"")</f>
        <v>GetCurrentUserLanguage</v>
      </c>
      <c r="K36" s="1" t="str">
        <f>IF(GetEntityStatistics[[#This Row],[Subscription Position]]&gt;0,MID(GetEntityStatistics[[#This Row],[statisticName]],GetEntityStatistics[[#This Row],[Subscription Position]]+LEN(".subscriptions.:"),99),"")</f>
        <v/>
      </c>
      <c r="L36" s="1" t="str">
        <f>IF(GetEntityStatistics[[#This Row],[Subscription Position]]&gt;0,MID(GetEntityStatistics[[#This Row],[Subscription Details]],1,FIND(":",GetEntityStatistics[[#This Row],[Subscription Details]])-1),"")</f>
        <v/>
      </c>
      <c r="M36" s="1" t="str">
        <f>IF(GetEntityStatistics[[#This Row],[Subscription Position]]&gt;0,MID(GetEntityStatistics[[#This Row],[Subscription Details]],(LEN(GetEntityStatistics[[#This Row],[Source Name]])+2),SEARCH(":",GetEntityStatistics[[#This Row],[Subscription Details]],LEN(GetEntityStatistics[[#This Row],[Source Name]])+2)-(LEN(GetEntityStatistics[[#This Row],[Source Name]])+2)),"")</f>
        <v/>
      </c>
      <c r="N36" s="1" t="str">
        <f>IF(GetEntityStatistics[[#This Row],[Subscription Position]]&gt;0,MID(GetEntityStatistics[[#This Row],[Subscription Details]],LEN(GetEntityStatistics[[#This Row],[Source Name]])+LEN(GetEntityStatistics[[#This Row],[Event Name]])+3,LEN(GetEntityStatistics[[#This Row],[Subscription Details]])-SEARCH(":",GetEntityStatistics[[#This Row],[Subscription Details]],LEN(GetEntityStatistics[[#This Row],[Source Name]])+LEN(GetEntityStatistics[[#This Row],[Event Name]])+2)+3),"")</f>
        <v/>
      </c>
      <c r="O36" s="1">
        <f>GetEntityStatistics[[#This Row],[minTime]]</f>
        <v>0.182</v>
      </c>
      <c r="P36" s="1">
        <f>GetEntityStatistics[[#This Row],[meanTime]]</f>
        <v>0.182</v>
      </c>
      <c r="Q36" s="1">
        <f>GetEntityStatistics[[#This Row],[maxTime]]</f>
        <v>0.182</v>
      </c>
      <c r="R36" s="1">
        <f>GetEntityStatistics[[#This Row],[count]]</f>
        <v>1</v>
      </c>
    </row>
    <row r="37" spans="1:18" x14ac:dyDescent="0.2">
      <c r="A37">
        <v>1</v>
      </c>
      <c r="B37" s="1">
        <v>0.52300000000000002</v>
      </c>
      <c r="C37" s="1">
        <v>0.52300000000000002</v>
      </c>
      <c r="D37" s="1">
        <v>0.52300000000000002</v>
      </c>
      <c r="E37" s="1" t="s">
        <v>51</v>
      </c>
      <c r="F37" s="1">
        <f>IF(ISNUMBER(FIND(".services.",GetEntityStatistics[[#This Row],[statisticName]])),FIND(".services.",GetEntityStatistics[[#This Row],[statisticName]]),0)</f>
        <v>36</v>
      </c>
      <c r="G37" s="1">
        <f>IF(ISNUMBER(FIND(".subscriptions.",GetEntityStatistics[[#This Row],[statisticName]])),FIND(".subscriptions.",GetEntityStatistics[[#This Row],[statisticName]]),0)</f>
        <v>0</v>
      </c>
      <c r="H37" s="1" t="str">
        <f>MID(GetEntityStatistics[[#This Row],[statisticName]],LEN("twx.stats.entity.")+1,(GetEntityStatistics[[#This Row],[Subscription Position]]+GetEntityStatistics[[#This Row],[Service Position]])-LEN("twx.stats.entity.")-1)</f>
        <v>CurrentSessionInfo</v>
      </c>
      <c r="I37" s="1" t="str">
        <f>IF(GetEntityStatistics[[#This Row],[Service Position]]&gt;0,"Service",IF(GetEntityStatistics[[#This Row],[Subscription Position]]&gt;0,"Subscription",""))</f>
        <v>Service</v>
      </c>
      <c r="J37" s="1" t="str">
        <f>IF(GetEntityStatistics[[#This Row],[Service Position]]&gt;0,MID(GetEntityStatistics[[#This Row],[statisticName]],GetEntityStatistics[[#This Row],[Service Position]]+LEN(".services."),99),"")</f>
        <v>GetDesignTimeCollectionPermissions</v>
      </c>
      <c r="K37" s="1" t="str">
        <f>IF(GetEntityStatistics[[#This Row],[Subscription Position]]&gt;0,MID(GetEntityStatistics[[#This Row],[statisticName]],GetEntityStatistics[[#This Row],[Subscription Position]]+LEN(".subscriptions.:"),99),"")</f>
        <v/>
      </c>
      <c r="L37" s="1" t="str">
        <f>IF(GetEntityStatistics[[#This Row],[Subscription Position]]&gt;0,MID(GetEntityStatistics[[#This Row],[Subscription Details]],1,FIND(":",GetEntityStatistics[[#This Row],[Subscription Details]])-1),"")</f>
        <v/>
      </c>
      <c r="M37" s="1" t="str">
        <f>IF(GetEntityStatistics[[#This Row],[Subscription Position]]&gt;0,MID(GetEntityStatistics[[#This Row],[Subscription Details]],(LEN(GetEntityStatistics[[#This Row],[Source Name]])+2),SEARCH(":",GetEntityStatistics[[#This Row],[Subscription Details]],LEN(GetEntityStatistics[[#This Row],[Source Name]])+2)-(LEN(GetEntityStatistics[[#This Row],[Source Name]])+2)),"")</f>
        <v/>
      </c>
      <c r="N37" s="1" t="str">
        <f>IF(GetEntityStatistics[[#This Row],[Subscription Position]]&gt;0,MID(GetEntityStatistics[[#This Row],[Subscription Details]],LEN(GetEntityStatistics[[#This Row],[Source Name]])+LEN(GetEntityStatistics[[#This Row],[Event Name]])+3,LEN(GetEntityStatistics[[#This Row],[Subscription Details]])-SEARCH(":",GetEntityStatistics[[#This Row],[Subscription Details]],LEN(GetEntityStatistics[[#This Row],[Source Name]])+LEN(GetEntityStatistics[[#This Row],[Event Name]])+2)+3),"")</f>
        <v/>
      </c>
      <c r="O37" s="1">
        <f>GetEntityStatistics[[#This Row],[minTime]]</f>
        <v>0.52300000000000002</v>
      </c>
      <c r="P37" s="1">
        <f>GetEntityStatistics[[#This Row],[meanTime]]</f>
        <v>0.52300000000000002</v>
      </c>
      <c r="Q37" s="1">
        <f>GetEntityStatistics[[#This Row],[maxTime]]</f>
        <v>0.52300000000000002</v>
      </c>
      <c r="R37" s="1">
        <f>GetEntityStatistics[[#This Row],[count]]</f>
        <v>1</v>
      </c>
    </row>
    <row r="38" spans="1:18" x14ac:dyDescent="0.2">
      <c r="A38">
        <v>1</v>
      </c>
      <c r="B38" s="1">
        <v>1.9179999999999999</v>
      </c>
      <c r="C38" s="1">
        <v>1.9179999999999999</v>
      </c>
      <c r="D38" s="1">
        <v>1.9179999999999999</v>
      </c>
      <c r="E38" s="1" t="s">
        <v>52</v>
      </c>
      <c r="F38" s="1">
        <f>IF(ISNUMBER(FIND(".services.",GetEntityStatistics[[#This Row],[statisticName]])),FIND(".services.",GetEntityStatistics[[#This Row],[statisticName]]),0)</f>
        <v>46</v>
      </c>
      <c r="G38" s="1">
        <f>IF(ISNUMBER(FIND(".subscriptions.",GetEntityStatistics[[#This Row],[statisticName]])),FIND(".subscriptions.",GetEntityStatistics[[#This Row],[statisticName]]),0)</f>
        <v>0</v>
      </c>
      <c r="H38" s="1" t="str">
        <f>MID(GetEntityStatistics[[#This Row],[statisticName]],LEN("twx.stats.entity.")+1,(GetEntityStatistics[[#This Row],[Subscription Position]]+GetEntityStatistics[[#This Row],[Service Position]])-LEN("twx.stats.entity.")-1)</f>
        <v>RuntimeLocalizationFunctions</v>
      </c>
      <c r="I38" s="1" t="str">
        <f>IF(GetEntityStatistics[[#This Row],[Service Position]]&gt;0,"Service",IF(GetEntityStatistics[[#This Row],[Subscription Position]]&gt;0,"Subscription",""))</f>
        <v>Service</v>
      </c>
      <c r="J38" s="1" t="str">
        <f>IF(GetEntityStatistics[[#This Row],[Service Position]]&gt;0,MID(GetEntityStatistics[[#This Row],[statisticName]],GetEntityStatistics[[#This Row],[Service Position]]+LEN(".services."),99),"")</f>
        <v>GetEffectiveTokens</v>
      </c>
      <c r="K38" s="1" t="str">
        <f>IF(GetEntityStatistics[[#This Row],[Subscription Position]]&gt;0,MID(GetEntityStatistics[[#This Row],[statisticName]],GetEntityStatistics[[#This Row],[Subscription Position]]+LEN(".subscriptions.:"),99),"")</f>
        <v/>
      </c>
      <c r="L38" s="1" t="str">
        <f>IF(GetEntityStatistics[[#This Row],[Subscription Position]]&gt;0,MID(GetEntityStatistics[[#This Row],[Subscription Details]],1,FIND(":",GetEntityStatistics[[#This Row],[Subscription Details]])-1),"")</f>
        <v/>
      </c>
      <c r="M38" s="1" t="str">
        <f>IF(GetEntityStatistics[[#This Row],[Subscription Position]]&gt;0,MID(GetEntityStatistics[[#This Row],[Subscription Details]],(LEN(GetEntityStatistics[[#This Row],[Source Name]])+2),SEARCH(":",GetEntityStatistics[[#This Row],[Subscription Details]],LEN(GetEntityStatistics[[#This Row],[Source Name]])+2)-(LEN(GetEntityStatistics[[#This Row],[Source Name]])+2)),"")</f>
        <v/>
      </c>
      <c r="N38" s="1" t="str">
        <f>IF(GetEntityStatistics[[#This Row],[Subscription Position]]&gt;0,MID(GetEntityStatistics[[#This Row],[Subscription Details]],LEN(GetEntityStatistics[[#This Row],[Source Name]])+LEN(GetEntityStatistics[[#This Row],[Event Name]])+3,LEN(GetEntityStatistics[[#This Row],[Subscription Details]])-SEARCH(":",GetEntityStatistics[[#This Row],[Subscription Details]],LEN(GetEntityStatistics[[#This Row],[Source Name]])+LEN(GetEntityStatistics[[#This Row],[Event Name]])+2)+3),"")</f>
        <v/>
      </c>
      <c r="O38" s="1">
        <f>GetEntityStatistics[[#This Row],[minTime]]</f>
        <v>1.9179999999999999</v>
      </c>
      <c r="P38" s="1">
        <f>GetEntityStatistics[[#This Row],[meanTime]]</f>
        <v>1.9179999999999999</v>
      </c>
      <c r="Q38" s="1">
        <f>GetEntityStatistics[[#This Row],[maxTime]]</f>
        <v>1.9179999999999999</v>
      </c>
      <c r="R38" s="1">
        <f>GetEntityStatistics[[#This Row],[count]]</f>
        <v>1</v>
      </c>
    </row>
    <row r="39" spans="1:18" x14ac:dyDescent="0.2">
      <c r="A39">
        <v>1</v>
      </c>
      <c r="B39" s="1">
        <v>5.2789999999999999</v>
      </c>
      <c r="C39" s="1">
        <v>5.2789999999999999</v>
      </c>
      <c r="D39" s="1">
        <v>5.2789999999999999</v>
      </c>
      <c r="E39" s="1" t="s">
        <v>53</v>
      </c>
      <c r="F39" s="1">
        <f>IF(ISNUMBER(FIND(".services.",GetEntityStatistics[[#This Row],[statisticName]])),FIND(".services.",GetEntityStatistics[[#This Row],[statisticName]]),0)</f>
        <v>38</v>
      </c>
      <c r="G39" s="1">
        <f>IF(ISNUMBER(FIND(".subscriptions.",GetEntityStatistics[[#This Row],[statisticName]])),FIND(".subscriptions.",GetEntityStatistics[[#This Row],[statisticName]]),0)</f>
        <v>0</v>
      </c>
      <c r="H39" s="1" t="str">
        <f>MID(GetEntityStatistics[[#This Row],[statisticName]],LEN("twx.stats.entity.")+1,(GetEntityStatistics[[#This Row],[Subscription Position]]+GetEntityStatistics[[#This Row],[Service Position]])-LEN("twx.stats.entity.")-1)</f>
        <v>UtilizationSubsystem</v>
      </c>
      <c r="I39" s="1" t="str">
        <f>IF(GetEntityStatistics[[#This Row],[Service Position]]&gt;0,"Service",IF(GetEntityStatistics[[#This Row],[Subscription Position]]&gt;0,"Subscription",""))</f>
        <v>Service</v>
      </c>
      <c r="J39" s="1" t="str">
        <f>IF(GetEntityStatistics[[#This Row],[Service Position]]&gt;0,MID(GetEntityStatistics[[#This Row],[statisticName]],GetEntityStatistics[[#This Row],[Service Position]]+LEN(".services."),99),"")</f>
        <v>ResetStatistics</v>
      </c>
      <c r="K39" s="1" t="str">
        <f>IF(GetEntityStatistics[[#This Row],[Subscription Position]]&gt;0,MID(GetEntityStatistics[[#This Row],[statisticName]],GetEntityStatistics[[#This Row],[Subscription Position]]+LEN(".subscriptions.:"),99),"")</f>
        <v/>
      </c>
      <c r="L39" s="1" t="str">
        <f>IF(GetEntityStatistics[[#This Row],[Subscription Position]]&gt;0,MID(GetEntityStatistics[[#This Row],[Subscription Details]],1,FIND(":",GetEntityStatistics[[#This Row],[Subscription Details]])-1),"")</f>
        <v/>
      </c>
      <c r="M39" s="1" t="str">
        <f>IF(GetEntityStatistics[[#This Row],[Subscription Position]]&gt;0,MID(GetEntityStatistics[[#This Row],[Subscription Details]],(LEN(GetEntityStatistics[[#This Row],[Source Name]])+2),SEARCH(":",GetEntityStatistics[[#This Row],[Subscription Details]],LEN(GetEntityStatistics[[#This Row],[Source Name]])+2)-(LEN(GetEntityStatistics[[#This Row],[Source Name]])+2)),"")</f>
        <v/>
      </c>
      <c r="N39" s="1" t="str">
        <f>IF(GetEntityStatistics[[#This Row],[Subscription Position]]&gt;0,MID(GetEntityStatistics[[#This Row],[Subscription Details]],LEN(GetEntityStatistics[[#This Row],[Source Name]])+LEN(GetEntityStatistics[[#This Row],[Event Name]])+3,LEN(GetEntityStatistics[[#This Row],[Subscription Details]])-SEARCH(":",GetEntityStatistics[[#This Row],[Subscription Details]],LEN(GetEntityStatistics[[#This Row],[Source Name]])+LEN(GetEntityStatistics[[#This Row],[Event Name]])+2)+3),"")</f>
        <v/>
      </c>
      <c r="O39" s="1">
        <f>GetEntityStatistics[[#This Row],[minTime]]</f>
        <v>5.2789999999999999</v>
      </c>
      <c r="P39" s="1">
        <f>GetEntityStatistics[[#This Row],[meanTime]]</f>
        <v>5.2789999999999999</v>
      </c>
      <c r="Q39" s="1">
        <f>GetEntityStatistics[[#This Row],[maxTime]]</f>
        <v>5.2789999999999999</v>
      </c>
      <c r="R39" s="1">
        <f>GetEntityStatistics[[#This Row],[count]]</f>
        <v>1</v>
      </c>
    </row>
    <row r="40" spans="1:18" x14ac:dyDescent="0.2">
      <c r="A40">
        <v>1</v>
      </c>
      <c r="B40" s="1">
        <v>228.78200000000001</v>
      </c>
      <c r="C40" s="1">
        <v>228.78200000000001</v>
      </c>
      <c r="D40" s="1">
        <v>228.78200000000001</v>
      </c>
      <c r="E40" s="1" t="s">
        <v>54</v>
      </c>
      <c r="F40" s="1">
        <f>IF(ISNUMBER(FIND(".services.",GetEntityStatistics[[#This Row],[statisticName]])),FIND(".services.",GetEntityStatistics[[#This Row],[statisticName]]),0)</f>
        <v>32</v>
      </c>
      <c r="G40" s="1">
        <f>IF(ISNUMBER(FIND(".subscriptions.",GetEntityStatistics[[#This Row],[statisticName]])),FIND(".subscriptions.",GetEntityStatistics[[#This Row],[statisticName]]),0)</f>
        <v>0</v>
      </c>
      <c r="H40" s="1" t="str">
        <f>MID(GetEntityStatistics[[#This Row],[statisticName]],LEN("twx.stats.entity.")+1,(GetEntityStatistics[[#This Row],[Subscription Position]]+GetEntityStatistics[[#This Row],[Service Position]])-LEN("twx.stats.entity.")-1)</f>
        <v>AlertFunctions</v>
      </c>
      <c r="I40" s="1" t="str">
        <f>IF(GetEntityStatistics[[#This Row],[Service Position]]&gt;0,"Service",IF(GetEntityStatistics[[#This Row],[Subscription Position]]&gt;0,"Subscription",""))</f>
        <v>Service</v>
      </c>
      <c r="J40" s="1" t="str">
        <f>IF(GetEntityStatistics[[#This Row],[Service Position]]&gt;0,MID(GetEntityStatistics[[#This Row],[statisticName]],GetEntityStatistics[[#This Row],[Service Position]]+LEN(".services."),99),"")</f>
        <v>GetAlertConfigurationInfo</v>
      </c>
      <c r="K40" s="1" t="str">
        <f>IF(GetEntityStatistics[[#This Row],[Subscription Position]]&gt;0,MID(GetEntityStatistics[[#This Row],[statisticName]],GetEntityStatistics[[#This Row],[Subscription Position]]+LEN(".subscriptions.:"),99),"")</f>
        <v/>
      </c>
      <c r="L40" s="1" t="str">
        <f>IF(GetEntityStatistics[[#This Row],[Subscription Position]]&gt;0,MID(GetEntityStatistics[[#This Row],[Subscription Details]],1,FIND(":",GetEntityStatistics[[#This Row],[Subscription Details]])-1),"")</f>
        <v/>
      </c>
      <c r="M40" s="1" t="str">
        <f>IF(GetEntityStatistics[[#This Row],[Subscription Position]]&gt;0,MID(GetEntityStatistics[[#This Row],[Subscription Details]],(LEN(GetEntityStatistics[[#This Row],[Source Name]])+2),SEARCH(":",GetEntityStatistics[[#This Row],[Subscription Details]],LEN(GetEntityStatistics[[#This Row],[Source Name]])+2)-(LEN(GetEntityStatistics[[#This Row],[Source Name]])+2)),"")</f>
        <v/>
      </c>
      <c r="N40" s="1" t="str">
        <f>IF(GetEntityStatistics[[#This Row],[Subscription Position]]&gt;0,MID(GetEntityStatistics[[#This Row],[Subscription Details]],LEN(GetEntityStatistics[[#This Row],[Source Name]])+LEN(GetEntityStatistics[[#This Row],[Event Name]])+3,LEN(GetEntityStatistics[[#This Row],[Subscription Details]])-SEARCH(":",GetEntityStatistics[[#This Row],[Subscription Details]],LEN(GetEntityStatistics[[#This Row],[Source Name]])+LEN(GetEntityStatistics[[#This Row],[Event Name]])+2)+3),"")</f>
        <v/>
      </c>
      <c r="O40" s="1">
        <f>GetEntityStatistics[[#This Row],[minTime]]</f>
        <v>228.78200000000001</v>
      </c>
      <c r="P40" s="1">
        <f>GetEntityStatistics[[#This Row],[meanTime]]</f>
        <v>228.78200000000001</v>
      </c>
      <c r="Q40" s="1">
        <f>GetEntityStatistics[[#This Row],[maxTime]]</f>
        <v>228.78200000000001</v>
      </c>
      <c r="R40" s="1">
        <f>GetEntityStatistics[[#This Row],[count]]</f>
        <v>1</v>
      </c>
    </row>
    <row r="41" spans="1:18" x14ac:dyDescent="0.2">
      <c r="A41">
        <v>1</v>
      </c>
      <c r="B41" s="1">
        <v>9.6000000000000002E-2</v>
      </c>
      <c r="C41" s="1">
        <v>9.6000000000000002E-2</v>
      </c>
      <c r="D41" s="1">
        <v>9.6000000000000002E-2</v>
      </c>
      <c r="E41" s="1" t="s">
        <v>55</v>
      </c>
      <c r="F41" s="1">
        <f>IF(ISNUMBER(FIND(".services.",GetEntityStatistics[[#This Row],[statisticName]])),FIND(".services.",GetEntityStatistics[[#This Row],[statisticName]]),0)</f>
        <v>36</v>
      </c>
      <c r="G41" s="1">
        <f>IF(ISNUMBER(FIND(".subscriptions.",GetEntityStatistics[[#This Row],[statisticName]])),FIND(".subscriptions.",GetEntityStatistics[[#This Row],[statisticName]]),0)</f>
        <v>0</v>
      </c>
      <c r="H41" s="1" t="str">
        <f>MID(GetEntityStatistics[[#This Row],[statisticName]],LEN("twx.stats.entity.")+1,(GetEntityStatistics[[#This Row],[Subscription Position]]+GetEntityStatistics[[#This Row],[Service Position]])-LEN("twx.stats.entity.")-1)</f>
        <v>LicensingSubsystem</v>
      </c>
      <c r="I41" s="1" t="str">
        <f>IF(GetEntityStatistics[[#This Row],[Service Position]]&gt;0,"Service",IF(GetEntityStatistics[[#This Row],[Subscription Position]]&gt;0,"Subscription",""))</f>
        <v>Service</v>
      </c>
      <c r="J41" s="1" t="str">
        <f>IF(GetEntityStatistics[[#This Row],[Service Position]]&gt;0,MID(GetEntityStatistics[[#This Row],[statisticName]],GetEntityStatistics[[#This Row],[Service Position]]+LEN(".services."),99),"")</f>
        <v>CheckoutComposerLicense</v>
      </c>
      <c r="K41" s="1" t="str">
        <f>IF(GetEntityStatistics[[#This Row],[Subscription Position]]&gt;0,MID(GetEntityStatistics[[#This Row],[statisticName]],GetEntityStatistics[[#This Row],[Subscription Position]]+LEN(".subscriptions.:"),99),"")</f>
        <v/>
      </c>
      <c r="L41" s="1" t="str">
        <f>IF(GetEntityStatistics[[#This Row],[Subscription Position]]&gt;0,MID(GetEntityStatistics[[#This Row],[Subscription Details]],1,FIND(":",GetEntityStatistics[[#This Row],[Subscription Details]])-1),"")</f>
        <v/>
      </c>
      <c r="M41" s="1" t="str">
        <f>IF(GetEntityStatistics[[#This Row],[Subscription Position]]&gt;0,MID(GetEntityStatistics[[#This Row],[Subscription Details]],(LEN(GetEntityStatistics[[#This Row],[Source Name]])+2),SEARCH(":",GetEntityStatistics[[#This Row],[Subscription Details]],LEN(GetEntityStatistics[[#This Row],[Source Name]])+2)-(LEN(GetEntityStatistics[[#This Row],[Source Name]])+2)),"")</f>
        <v/>
      </c>
      <c r="N41" s="1" t="str">
        <f>IF(GetEntityStatistics[[#This Row],[Subscription Position]]&gt;0,MID(GetEntityStatistics[[#This Row],[Subscription Details]],LEN(GetEntityStatistics[[#This Row],[Source Name]])+LEN(GetEntityStatistics[[#This Row],[Event Name]])+3,LEN(GetEntityStatistics[[#This Row],[Subscription Details]])-SEARCH(":",GetEntityStatistics[[#This Row],[Subscription Details]],LEN(GetEntityStatistics[[#This Row],[Source Name]])+LEN(GetEntityStatistics[[#This Row],[Event Name]])+2)+3),"")</f>
        <v/>
      </c>
      <c r="O41" s="1">
        <f>GetEntityStatistics[[#This Row],[minTime]]</f>
        <v>9.6000000000000002E-2</v>
      </c>
      <c r="P41" s="1">
        <f>GetEntityStatistics[[#This Row],[meanTime]]</f>
        <v>9.6000000000000002E-2</v>
      </c>
      <c r="Q41" s="1">
        <f>GetEntityStatistics[[#This Row],[maxTime]]</f>
        <v>9.6000000000000002E-2</v>
      </c>
      <c r="R41" s="1">
        <f>GetEntityStatistics[[#This Row],[count]]</f>
        <v>1</v>
      </c>
    </row>
    <row r="42" spans="1:18" x14ac:dyDescent="0.2">
      <c r="A42">
        <v>1</v>
      </c>
      <c r="B42" s="1">
        <v>6.2E-2</v>
      </c>
      <c r="C42" s="1">
        <v>6.2E-2</v>
      </c>
      <c r="D42" s="1">
        <v>6.2E-2</v>
      </c>
      <c r="E42" s="1" t="s">
        <v>45</v>
      </c>
      <c r="F42" s="1">
        <f>IF(ISNUMBER(FIND(".services.",GetEntityStatistics[[#This Row],[statisticName]])),FIND(".services.",GetEntityStatistics[[#This Row],[statisticName]]),0)</f>
        <v>28</v>
      </c>
      <c r="G42" s="1">
        <f>IF(ISNUMBER(FIND(".subscriptions.",GetEntityStatistics[[#This Row],[statisticName]])),FIND(".subscriptions.",GetEntityStatistics[[#This Row],[statisticName]]),0)</f>
        <v>0</v>
      </c>
      <c r="H42" s="1" t="str">
        <f>MID(GetEntityStatistics[[#This Row],[statisticName]],LEN("twx.stats.entity.")+1,(GetEntityStatistics[[#This Row],[Subscription Position]]+GetEntityStatistics[[#This Row],[Service Position]])-LEN("twx.stats.entity.")-1)</f>
        <v>prometheus</v>
      </c>
      <c r="I42" s="1" t="str">
        <f>IF(GetEntityStatistics[[#This Row],[Service Position]]&gt;0,"Service",IF(GetEntityStatistics[[#This Row],[Subscription Position]]&gt;0,"Subscription",""))</f>
        <v>Service</v>
      </c>
      <c r="J42" s="1" t="str">
        <f>IF(GetEntityStatistics[[#This Row],[Service Position]]&gt;0,MID(GetEntityStatistics[[#This Row],[statisticName]],GetEntityStatistics[[#This Row],[Service Position]]+LEN(".services."),99),"")</f>
        <v>GetGroups</v>
      </c>
      <c r="K42" s="1" t="str">
        <f>IF(GetEntityStatistics[[#This Row],[Subscription Position]]&gt;0,MID(GetEntityStatistics[[#This Row],[statisticName]],GetEntityStatistics[[#This Row],[Subscription Position]]+LEN(".subscriptions.:"),99),"")</f>
        <v/>
      </c>
      <c r="L42" s="1" t="str">
        <f>IF(GetEntityStatistics[[#This Row],[Subscription Position]]&gt;0,MID(GetEntityStatistics[[#This Row],[Subscription Details]],1,FIND(":",GetEntityStatistics[[#This Row],[Subscription Details]])-1),"")</f>
        <v/>
      </c>
      <c r="M42" s="1" t="str">
        <f>IF(GetEntityStatistics[[#This Row],[Subscription Position]]&gt;0,MID(GetEntityStatistics[[#This Row],[Subscription Details]],(LEN(GetEntityStatistics[[#This Row],[Source Name]])+2),SEARCH(":",GetEntityStatistics[[#This Row],[Subscription Details]],LEN(GetEntityStatistics[[#This Row],[Source Name]])+2)-(LEN(GetEntityStatistics[[#This Row],[Source Name]])+2)),"")</f>
        <v/>
      </c>
      <c r="N42" s="1" t="str">
        <f>IF(GetEntityStatistics[[#This Row],[Subscription Position]]&gt;0,MID(GetEntityStatistics[[#This Row],[Subscription Details]],LEN(GetEntityStatistics[[#This Row],[Source Name]])+LEN(GetEntityStatistics[[#This Row],[Event Name]])+3,LEN(GetEntityStatistics[[#This Row],[Subscription Details]])-SEARCH(":",GetEntityStatistics[[#This Row],[Subscription Details]],LEN(GetEntityStatistics[[#This Row],[Source Name]])+LEN(GetEntityStatistics[[#This Row],[Event Name]])+2)+3),"")</f>
        <v/>
      </c>
      <c r="O42" s="1">
        <f>GetEntityStatistics[[#This Row],[minTime]]</f>
        <v>6.2E-2</v>
      </c>
      <c r="P42" s="1">
        <f>GetEntityStatistics[[#This Row],[meanTime]]</f>
        <v>6.2E-2</v>
      </c>
      <c r="Q42" s="1">
        <f>GetEntityStatistics[[#This Row],[maxTime]]</f>
        <v>6.2E-2</v>
      </c>
      <c r="R42" s="1">
        <f>GetEntityStatistics[[#This Row],[count]]</f>
        <v>1</v>
      </c>
    </row>
    <row r="43" spans="1:18" x14ac:dyDescent="0.2">
      <c r="A43">
        <v>1</v>
      </c>
      <c r="B43" s="1">
        <v>0.11799999999999999</v>
      </c>
      <c r="C43" s="1">
        <v>0.11799999999999999</v>
      </c>
      <c r="D43" s="1">
        <v>0.11799999999999999</v>
      </c>
      <c r="E43" s="1" t="s">
        <v>56</v>
      </c>
      <c r="F43" s="1">
        <f>IF(ISNUMBER(FIND(".services.",GetEntityStatistics[[#This Row],[statisticName]])),FIND(".services.",GetEntityStatistics[[#This Row],[statisticName]]),0)</f>
        <v>36</v>
      </c>
      <c r="G43" s="1">
        <f>IF(ISNUMBER(FIND(".subscriptions.",GetEntityStatistics[[#This Row],[statisticName]])),FIND(".subscriptions.",GetEntityStatistics[[#This Row],[statisticName]]),0)</f>
        <v>0</v>
      </c>
      <c r="H43" s="1" t="str">
        <f>MID(GetEntityStatistics[[#This Row],[statisticName]],LEN("twx.stats.entity.")+1,(GetEntityStatistics[[#This Row],[Subscription Position]]+GetEntityStatistics[[#This Row],[Service Position]])-LEN("twx.stats.entity.")-1)</f>
        <v>CurrentSessionInfo</v>
      </c>
      <c r="I43" s="1" t="str">
        <f>IF(GetEntityStatistics[[#This Row],[Service Position]]&gt;0,"Service",IF(GetEntityStatistics[[#This Row],[Subscription Position]]&gt;0,"Subscription",""))</f>
        <v>Service</v>
      </c>
      <c r="J43" s="1" t="str">
        <f>IF(GetEntityStatistics[[#This Row],[Service Position]]&gt;0,MID(GetEntityStatistics[[#This Row],[statisticName]],GetEntityStatistics[[#This Row],[Service Position]]+LEN(".services."),99),"")</f>
        <v>GetCurrentUser</v>
      </c>
      <c r="K43" s="1" t="str">
        <f>IF(GetEntityStatistics[[#This Row],[Subscription Position]]&gt;0,MID(GetEntityStatistics[[#This Row],[statisticName]],GetEntityStatistics[[#This Row],[Subscription Position]]+LEN(".subscriptions.:"),99),"")</f>
        <v/>
      </c>
      <c r="L43" s="1" t="str">
        <f>IF(GetEntityStatistics[[#This Row],[Subscription Position]]&gt;0,MID(GetEntityStatistics[[#This Row],[Subscription Details]],1,FIND(":",GetEntityStatistics[[#This Row],[Subscription Details]])-1),"")</f>
        <v/>
      </c>
      <c r="M43" s="1" t="str">
        <f>IF(GetEntityStatistics[[#This Row],[Subscription Position]]&gt;0,MID(GetEntityStatistics[[#This Row],[Subscription Details]],(LEN(GetEntityStatistics[[#This Row],[Source Name]])+2),SEARCH(":",GetEntityStatistics[[#This Row],[Subscription Details]],LEN(GetEntityStatistics[[#This Row],[Source Name]])+2)-(LEN(GetEntityStatistics[[#This Row],[Source Name]])+2)),"")</f>
        <v/>
      </c>
      <c r="N43" s="1" t="str">
        <f>IF(GetEntityStatistics[[#This Row],[Subscription Position]]&gt;0,MID(GetEntityStatistics[[#This Row],[Subscription Details]],LEN(GetEntityStatistics[[#This Row],[Source Name]])+LEN(GetEntityStatistics[[#This Row],[Event Name]])+3,LEN(GetEntityStatistics[[#This Row],[Subscription Details]])-SEARCH(":",GetEntityStatistics[[#This Row],[Subscription Details]],LEN(GetEntityStatistics[[#This Row],[Source Name]])+LEN(GetEntityStatistics[[#This Row],[Event Name]])+2)+3),"")</f>
        <v/>
      </c>
      <c r="O43" s="1">
        <f>GetEntityStatistics[[#This Row],[minTime]]</f>
        <v>0.11799999999999999</v>
      </c>
      <c r="P43" s="1">
        <f>GetEntityStatistics[[#This Row],[meanTime]]</f>
        <v>0.11799999999999999</v>
      </c>
      <c r="Q43" s="1">
        <f>GetEntityStatistics[[#This Row],[maxTime]]</f>
        <v>0.11799999999999999</v>
      </c>
      <c r="R43" s="1">
        <f>GetEntityStatistics[[#This Row],[count]]</f>
        <v>1</v>
      </c>
    </row>
    <row r="44" spans="1:18" x14ac:dyDescent="0.2">
      <c r="A44">
        <v>1</v>
      </c>
      <c r="B44" s="1">
        <v>1.6E-2</v>
      </c>
      <c r="C44" s="1">
        <v>1.6E-2</v>
      </c>
      <c r="D44" s="1">
        <v>1.6E-2</v>
      </c>
      <c r="E44" s="1" t="s">
        <v>57</v>
      </c>
      <c r="F44" s="1">
        <f>IF(ISNUMBER(FIND(".services.",GetEntityStatistics[[#This Row],[statisticName]])),FIND(".services.",GetEntityStatistics[[#This Row],[statisticName]]),0)</f>
        <v>35</v>
      </c>
      <c r="G44" s="1">
        <f>IF(ISNUMBER(FIND(".subscriptions.",GetEntityStatistics[[#This Row],[statisticName]])),FIND(".subscriptions.",GetEntityStatistics[[#This Row],[statisticName]]),0)</f>
        <v>0</v>
      </c>
      <c r="H44" s="1" t="str">
        <f>MID(GetEntityStatistics[[#This Row],[statisticName]],LEN("twx.stats.entity.")+1,(GetEntityStatistics[[#This Row],[Subscription Position]]+GetEntityStatistics[[#This Row],[Service Position]])-LEN("twx.stats.entity.")-1)</f>
        <v>WorkflowSubsystem</v>
      </c>
      <c r="I44" s="1" t="str">
        <f>IF(GetEntityStatistics[[#This Row],[Service Position]]&gt;0,"Service",IF(GetEntityStatistics[[#This Row],[Subscription Position]]&gt;0,"Subscription",""))</f>
        <v>Service</v>
      </c>
      <c r="J44" s="1" t="str">
        <f>IF(GetEntityStatistics[[#This Row],[Service Position]]&gt;0,MID(GetEntityStatistics[[#This Row],[statisticName]],GetEntityStatistics[[#This Row],[Service Position]]+LEN(".services."),99),"")</f>
        <v>IsOrchestrationEnabled</v>
      </c>
      <c r="K44" s="1" t="str">
        <f>IF(GetEntityStatistics[[#This Row],[Subscription Position]]&gt;0,MID(GetEntityStatistics[[#This Row],[statisticName]],GetEntityStatistics[[#This Row],[Subscription Position]]+LEN(".subscriptions.:"),99),"")</f>
        <v/>
      </c>
      <c r="L44" s="1" t="str">
        <f>IF(GetEntityStatistics[[#This Row],[Subscription Position]]&gt;0,MID(GetEntityStatistics[[#This Row],[Subscription Details]],1,FIND(":",GetEntityStatistics[[#This Row],[Subscription Details]])-1),"")</f>
        <v/>
      </c>
      <c r="M44" s="1" t="str">
        <f>IF(GetEntityStatistics[[#This Row],[Subscription Position]]&gt;0,MID(GetEntityStatistics[[#This Row],[Subscription Details]],(LEN(GetEntityStatistics[[#This Row],[Source Name]])+2),SEARCH(":",GetEntityStatistics[[#This Row],[Subscription Details]],LEN(GetEntityStatistics[[#This Row],[Source Name]])+2)-(LEN(GetEntityStatistics[[#This Row],[Source Name]])+2)),"")</f>
        <v/>
      </c>
      <c r="N44" s="1" t="str">
        <f>IF(GetEntityStatistics[[#This Row],[Subscription Position]]&gt;0,MID(GetEntityStatistics[[#This Row],[Subscription Details]],LEN(GetEntityStatistics[[#This Row],[Source Name]])+LEN(GetEntityStatistics[[#This Row],[Event Name]])+3,LEN(GetEntityStatistics[[#This Row],[Subscription Details]])-SEARCH(":",GetEntityStatistics[[#This Row],[Subscription Details]],LEN(GetEntityStatistics[[#This Row],[Source Name]])+LEN(GetEntityStatistics[[#This Row],[Event Name]])+2)+3),"")</f>
        <v/>
      </c>
      <c r="O44" s="1">
        <f>GetEntityStatistics[[#This Row],[minTime]]</f>
        <v>1.6E-2</v>
      </c>
      <c r="P44" s="1">
        <f>GetEntityStatistics[[#This Row],[meanTime]]</f>
        <v>1.6E-2</v>
      </c>
      <c r="Q44" s="1">
        <f>GetEntityStatistics[[#This Row],[maxTime]]</f>
        <v>1.6E-2</v>
      </c>
      <c r="R44" s="1">
        <f>GetEntityStatistics[[#This Row],[count]]</f>
        <v>1</v>
      </c>
    </row>
    <row r="45" spans="1:18" x14ac:dyDescent="0.2">
      <c r="A45">
        <v>1</v>
      </c>
      <c r="B45" s="1">
        <v>0.11600000000000001</v>
      </c>
      <c r="C45" s="1">
        <v>0.11600000000000001</v>
      </c>
      <c r="D45" s="1">
        <v>0.11600000000000001</v>
      </c>
      <c r="E45" s="1" t="s">
        <v>58</v>
      </c>
      <c r="F45" s="1">
        <f>IF(ISNUMBER(FIND(".services.",GetEntityStatistics[[#This Row],[statisticName]])),FIND(".services.",GetEntityStatistics[[#This Row],[statisticName]]),0)</f>
        <v>36</v>
      </c>
      <c r="G45" s="1">
        <f>IF(ISNUMBER(FIND(".subscriptions.",GetEntityStatistics[[#This Row],[statisticName]])),FIND(".subscriptions.",GetEntityStatistics[[#This Row],[statisticName]]),0)</f>
        <v>0</v>
      </c>
      <c r="H45" s="1" t="str">
        <f>MID(GetEntityStatistics[[#This Row],[statisticName]],LEN("twx.stats.entity.")+1,(GetEntityStatistics[[#This Row],[Subscription Position]]+GetEntityStatistics[[#This Row],[Service Position]])-LEN("twx.stats.entity.")-1)</f>
        <v>CurrentSessionInfo</v>
      </c>
      <c r="I45" s="1" t="str">
        <f>IF(GetEntityStatistics[[#This Row],[Service Position]]&gt;0,"Service",IF(GetEntityStatistics[[#This Row],[Subscription Position]]&gt;0,"Subscription",""))</f>
        <v>Service</v>
      </c>
      <c r="J45" s="1" t="str">
        <f>IF(GetEntityStatistics[[#This Row],[Service Position]]&gt;0,MID(GetEntityStatistics[[#This Row],[statisticName]],GetEntityStatistics[[#This Row],[Service Position]]+LEN(".services."),99),"")</f>
        <v>GetCurrentUserGroups</v>
      </c>
      <c r="K45" s="1" t="str">
        <f>IF(GetEntityStatistics[[#This Row],[Subscription Position]]&gt;0,MID(GetEntityStatistics[[#This Row],[statisticName]],GetEntityStatistics[[#This Row],[Subscription Position]]+LEN(".subscriptions.:"),99),"")</f>
        <v/>
      </c>
      <c r="L45" s="1" t="str">
        <f>IF(GetEntityStatistics[[#This Row],[Subscription Position]]&gt;0,MID(GetEntityStatistics[[#This Row],[Subscription Details]],1,FIND(":",GetEntityStatistics[[#This Row],[Subscription Details]])-1),"")</f>
        <v/>
      </c>
      <c r="M45" s="1" t="str">
        <f>IF(GetEntityStatistics[[#This Row],[Subscription Position]]&gt;0,MID(GetEntityStatistics[[#This Row],[Subscription Details]],(LEN(GetEntityStatistics[[#This Row],[Source Name]])+2),SEARCH(":",GetEntityStatistics[[#This Row],[Subscription Details]],LEN(GetEntityStatistics[[#This Row],[Source Name]])+2)-(LEN(GetEntityStatistics[[#This Row],[Source Name]])+2)),"")</f>
        <v/>
      </c>
      <c r="N45" s="1" t="str">
        <f>IF(GetEntityStatistics[[#This Row],[Subscription Position]]&gt;0,MID(GetEntityStatistics[[#This Row],[Subscription Details]],LEN(GetEntityStatistics[[#This Row],[Source Name]])+LEN(GetEntityStatistics[[#This Row],[Event Name]])+3,LEN(GetEntityStatistics[[#This Row],[Subscription Details]])-SEARCH(":",GetEntityStatistics[[#This Row],[Subscription Details]],LEN(GetEntityStatistics[[#This Row],[Source Name]])+LEN(GetEntityStatistics[[#This Row],[Event Name]])+2)+3),"")</f>
        <v/>
      </c>
      <c r="O45" s="1">
        <f>GetEntityStatistics[[#This Row],[minTime]]</f>
        <v>0.11600000000000001</v>
      </c>
      <c r="P45" s="1">
        <f>GetEntityStatistics[[#This Row],[meanTime]]</f>
        <v>0.11600000000000001</v>
      </c>
      <c r="Q45" s="1">
        <f>GetEntityStatistics[[#This Row],[maxTime]]</f>
        <v>0.11600000000000001</v>
      </c>
      <c r="R45" s="1">
        <f>GetEntityStatistics[[#This Row],[count]]</f>
        <v>1</v>
      </c>
    </row>
    <row r="46" spans="1:18" x14ac:dyDescent="0.2">
      <c r="A46">
        <v>1</v>
      </c>
      <c r="B46" s="1">
        <v>4.234</v>
      </c>
      <c r="C46" s="1">
        <v>4.234</v>
      </c>
      <c r="D46" s="1">
        <v>4.234</v>
      </c>
      <c r="E46" s="1" t="s">
        <v>59</v>
      </c>
      <c r="F46" s="1">
        <f>IF(ISNUMBER(FIND(".services.",GetEntityStatistics[[#This Row],[statisticName]])),FIND(".services.",GetEntityStatistics[[#This Row],[statisticName]]),0)</f>
        <v>36</v>
      </c>
      <c r="G46" s="1">
        <f>IF(ISNUMBER(FIND(".subscriptions.",GetEntityStatistics[[#This Row],[statisticName]])),FIND(".subscriptions.",GetEntityStatistics[[#This Row],[statisticName]]),0)</f>
        <v>0</v>
      </c>
      <c r="H46" s="1" t="str">
        <f>MID(GetEntityStatistics[[#This Row],[statisticName]],LEN("twx.stats.entity.")+1,(GetEntityStatistics[[#This Row],[Subscription Position]]+GetEntityStatistics[[#This Row],[Service Position]])-LEN("twx.stats.entity.")-1)</f>
        <v>LicensingSubsystem</v>
      </c>
      <c r="I46" s="1" t="str">
        <f>IF(GetEntityStatistics[[#This Row],[Service Position]]&gt;0,"Service",IF(GetEntityStatistics[[#This Row],[Subscription Position]]&gt;0,"Subscription",""))</f>
        <v>Service</v>
      </c>
      <c r="J46" s="1" t="str">
        <f>IF(GetEntityStatistics[[#This Row],[Service Position]]&gt;0,MID(GetEntityStatistics[[#This Row],[statisticName]],GetEntityStatistics[[#This Row],[Service Position]]+LEN(".services."),99),"")</f>
        <v>GetDaysRemainingInLicense</v>
      </c>
      <c r="K46" s="1" t="str">
        <f>IF(GetEntityStatistics[[#This Row],[Subscription Position]]&gt;0,MID(GetEntityStatistics[[#This Row],[statisticName]],GetEntityStatistics[[#This Row],[Subscription Position]]+LEN(".subscriptions.:"),99),"")</f>
        <v/>
      </c>
      <c r="L46" s="1" t="str">
        <f>IF(GetEntityStatistics[[#This Row],[Subscription Position]]&gt;0,MID(GetEntityStatistics[[#This Row],[Subscription Details]],1,FIND(":",GetEntityStatistics[[#This Row],[Subscription Details]])-1),"")</f>
        <v/>
      </c>
      <c r="M46" s="1" t="str">
        <f>IF(GetEntityStatistics[[#This Row],[Subscription Position]]&gt;0,MID(GetEntityStatistics[[#This Row],[Subscription Details]],(LEN(GetEntityStatistics[[#This Row],[Source Name]])+2),SEARCH(":",GetEntityStatistics[[#This Row],[Subscription Details]],LEN(GetEntityStatistics[[#This Row],[Source Name]])+2)-(LEN(GetEntityStatistics[[#This Row],[Source Name]])+2)),"")</f>
        <v/>
      </c>
      <c r="N46" s="1" t="str">
        <f>IF(GetEntityStatistics[[#This Row],[Subscription Position]]&gt;0,MID(GetEntityStatistics[[#This Row],[Subscription Details]],LEN(GetEntityStatistics[[#This Row],[Source Name]])+LEN(GetEntityStatistics[[#This Row],[Event Name]])+3,LEN(GetEntityStatistics[[#This Row],[Subscription Details]])-SEARCH(":",GetEntityStatistics[[#This Row],[Subscription Details]],LEN(GetEntityStatistics[[#This Row],[Source Name]])+LEN(GetEntityStatistics[[#This Row],[Event Name]])+2)+3),"")</f>
        <v/>
      </c>
      <c r="O46" s="1">
        <f>GetEntityStatistics[[#This Row],[minTime]]</f>
        <v>4.234</v>
      </c>
      <c r="P46" s="1">
        <f>GetEntityStatistics[[#This Row],[meanTime]]</f>
        <v>4.234</v>
      </c>
      <c r="Q46" s="1">
        <f>GetEntityStatistics[[#This Row],[maxTime]]</f>
        <v>4.234</v>
      </c>
      <c r="R46" s="1">
        <f>GetEntityStatistics[[#This Row],[count]]</f>
        <v>1</v>
      </c>
    </row>
  </sheetData>
  <phoneticPr fontId="1" type="noConversion"/>
  <conditionalFormatting sqref="Q1:Q1048576">
    <cfRule type="dataBar" priority="5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{0FD5A086-6F14-4910-AE08-E0D221505D52}</x14:id>
        </ext>
      </extLst>
    </cfRule>
  </conditionalFormatting>
  <conditionalFormatting sqref="P1:P1048576">
    <cfRule type="dataBar" priority="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{D7C77C6F-6DF6-49AC-A292-FEB908ABC714}</x14:id>
        </ext>
      </extLst>
    </cfRule>
  </conditionalFormatting>
  <conditionalFormatting sqref="O1:O1048576"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{11E92C10-8F0E-4898-9680-F995FE9381FD}</x14:id>
        </ext>
      </extLst>
    </cfRule>
  </conditionalFormatting>
  <conditionalFormatting sqref="R1:R1048576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{D5E7D4EE-D916-461F-8710-0303997C00B2}</x14:id>
        </ext>
      </extLst>
    </cfRule>
  </conditionalFormatting>
  <pageMargins left="0.7" right="0.7" top="0.75" bottom="0.75" header="0.3" footer="0.3"/>
  <tableParts count="1">
    <tablePart r:id="rId1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FD5A086-6F14-4910-AE08-E0D221505D52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Q1:Q1048576</xm:sqref>
        </x14:conditionalFormatting>
        <x14:conditionalFormatting xmlns:xm="http://schemas.microsoft.com/office/excel/2006/main">
          <x14:cfRule type="dataBar" id="{D7C77C6F-6DF6-49AC-A292-FEB908ABC714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P1:P1048576</xm:sqref>
        </x14:conditionalFormatting>
        <x14:conditionalFormatting xmlns:xm="http://schemas.microsoft.com/office/excel/2006/main">
          <x14:cfRule type="dataBar" id="{11E92C10-8F0E-4898-9680-F995FE9381F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O1:O1048576</xm:sqref>
        </x14:conditionalFormatting>
        <x14:conditionalFormatting xmlns:xm="http://schemas.microsoft.com/office/excel/2006/main">
          <x14:cfRule type="dataBar" id="{D5E7D4EE-D916-461F-8710-0303997C00B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R1:R1048576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4 c c c 3 c 7 a - e 4 f 3 - 4 a e d - 9 6 2 f - 9 8 b a 1 5 b f 0 4 e 1 "   x m l n s = " h t t p : / / s c h e m a s . m i c r o s o f t . c o m / D a t a M a s h u p " > A A A A A A c E A A B Q S w M E F A A C A A g A f Z l V U / q S m 4 2 l A A A A 9 Q A A A B I A H A B D b 2 5 m a W c v U G F j a 2 F n Z S 5 4 b W w g o h g A K K A U A A A A A A A A A A A A A A A A A A A A A A A A A A A A h Y 8 x D o I w G I W v Q r r T 1 h o T J D 9 l M H G S x G h i X J t S o B G K a Y t w N w e P 5 B X E K O r m + L 7 3 D e / d r z d I h 6 Y O L s o 6 3 Z o E z T B F g T K y z b U p E 9 T 5 I o x Q y m E r 5 E m U K h h l 4 + L B 5 Q m q v D / H h P R 9 j / s 5 b m 1 J G K U z c s w 2 e 1 m p R q C P r P / L o T b O C y M V 4 n B 4 j e E M L y l e R A x T I B O D T J t v z 8 a 5 z / Y H w q q r f W c V L 2 y 4 3 g G Z I p D 3 B f 4 A U E s D B B Q A A g A I A H 2 Z V V M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9 m V V T J d h / i g A B A A C n A Q A A E w A c A E Z v c m 1 1 b G F z L 1 N l Y 3 R p b 2 4 x L m 0 g o h g A K K A U A A A A A A A A A A A A A A A A A A A A A A A A A A A A b Y / N a o Q w F E b 3 g u 8 Q 0 o 0 D K j q 0 h T J 0 5 c y U b k p B o Y v a R U Z v x 0 B y U 8 x 1 f h D f v b F p N 8 V A C H w n + e 6 J h Y a k Q V b 6 M 9 + E Q R j Y T v T Q s i e g H Z K k a 0 m C p C X Z W P b I F F A Y M L d K M / Q N u O Q N D u m r O E K 0 l w r S w i A B k o 1 4 X Z / 0 2 T U l n b F U l 7 5 0 b 1 Q L v a 2 3 5 o z K i N b W C 2 O S d b b O c 7 e T / C G 7 S / z T H Z 7 S j r T i q 1 X s D b a C R O Y E v M m Y T e 9 z 8 v F L b 3 j R C T y 6 m d X 1 C 7 i 7 V 4 m D E 6 x 6 g f b T 9 L o w a t A 4 Q x v 9 V M X j y B s z I P G Y P S P d 3 6 Y z n G I 2 c i 0 u l d T g A L m I E V z I 5 y B w G c j l 3 P 5 9 8 k X 8 o 9 M q D C Q u u m + + A V B L A Q I t A B Q A A g A I A H 2 Z V V P 6 k p u N p Q A A A P U A A A A S A A A A A A A A A A A A A A A A A A A A A A B D b 2 5 m a W c v U G F j a 2 F n Z S 5 4 b W x Q S w E C L Q A U A A I A C A B 9 m V V T D 8 r p q 6 Q A A A D p A A A A E w A A A A A A A A A A A A A A A A D x A A A A W 0 N v b n R l b n R f V H l w Z X N d L n h t b F B L A Q I t A B Q A A g A I A H 2 Z V V M l 2 H + K A A E A A K c B A A A T A A A A A A A A A A A A A A A A A O I B A A B G b 3 J t d W x h c y 9 T Z W N 0 a W 9 u M S 5 t U E s F B g A A A A A D A A M A w g A A A C 8 D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q s L A A A A A A A A i Q s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0 d l d E V u d G l 0 e V N 0 Y X R p c 3 R p Y 3 M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T m F t Z V V w Z G F 0 Z W R B Z n R l c k Z p b G w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F R h c m d l d C I g V m F s d W U 9 I n N H Z X R F b n R p d H l T d G F 0 a X N 0 a W N z I i A v P j x F b n R y e S B U e X B l P S J G a W x s Z W R D b 2 1 w b G V 0 Z V J l c 3 V s d F R v V 2 9 y a 3 N o Z W V 0 I i B W Y W x 1 Z T 0 i b D E i I C 8 + P E V u d H J 5 I F R 5 c G U 9 I k Z p b G x D b 3 V u d C I g V m F s d W U 9 I m w 0 N S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S 0 x M C 0 y M V Q x N z o x M T o 1 O C 4 x O D A 3 N z A 2 W i I g L z 4 8 R W 5 0 c n k g V H l w Z T 0 i R m l s b E N v b H V t b l R 5 c G V z I i B W Y W x 1 Z T 0 i c 0 F 3 W U d C Z 1 k 9 I i A v P j x F b n R y e S B U e X B l P S J G a W x s Q 2 9 s d W 1 u T m F t Z X M i I F Z h b H V l P S J z W y Z x d W 9 0 O 2 N v d W 5 0 J n F 1 b 3 Q 7 L C Z x d W 9 0 O 2 1 h e F R p b W U m c X V v d D s s J n F 1 b 3 Q 7 b W V h b l R p b W U m c X V v d D s s J n F 1 b 3 Q 7 b W l u V G l t Z S Z x d W 9 0 O y w m c X V v d D t z d G F 0 a X N 0 a W N O Y W 1 l J n F 1 b 3 Q 7 X S I g L z 4 8 R W 5 0 c n k g V H l w Z T 0 i R m l s b F N 0 Y X R 1 c y I g V m F s d W U 9 I n N D b 2 1 w b G V 0 Z S I g L z 4 8 R W 5 0 c n k g V H l w Z T 0 i T m F 2 a W d h d G l v b l N 0 Z X B O Y W 1 l I i B W Y W x 1 Z T 0 i c 0 5 h d m l n Y X R p b 2 4 i I C 8 + P E V u d H J 5 I F R 5 c G U 9 I l F 1 Z X J 5 S U Q i I F Z h b H V l P S J z Z m Z i N T N m M G E t Z D F k M S 0 0 O D I 0 L T g w Z W Q t Z D I 0 Y z g 5 N W N j Z D R l I i A v P j x F b n R y e S B U e X B l P S J B Z G R l Z F R v R G F 0 Y U 1 v Z G V s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d l d E V u d G l 0 e V N 0 Y X R p c 3 R p Y 3 M v Q 2 h h b m d l Z C B U e X B l L n t j b 3 V u d C w w f S Z x d W 9 0 O y w m c X V v d D t T Z W N 0 a W 9 u M S 9 H Z X R F b n R p d H l T d G F 0 a X N 0 a W N z L 0 N o Y W 5 n Z W Q g V H l w Z S 5 7 b W F 4 V G l t Z S w x f S Z x d W 9 0 O y w m c X V v d D t T Z W N 0 a W 9 u M S 9 H Z X R F b n R p d H l T d G F 0 a X N 0 a W N z L 0 N o Y W 5 n Z W Q g V H l w Z S 5 7 b W V h b l R p b W U s M n 0 m c X V v d D s s J n F 1 b 3 Q 7 U 2 V j d G l v b j E v R 2 V 0 R W 5 0 a X R 5 U 3 R h d G l z d G l j c y 9 D a G F u Z 2 V k I F R 5 c G U u e 2 1 p b l R p b W U s M 3 0 m c X V v d D s s J n F 1 b 3 Q 7 U 2 V j d G l v b j E v R 2 V 0 R W 5 0 a X R 5 U 3 R h d G l z d G l j c y 9 D a G F u Z 2 V k I F R 5 c G U u e 3 N 0 Y X R p c 3 R p Y 0 5 h b W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R 2 V 0 R W 5 0 a X R 5 U 3 R h d G l z d G l j c y 9 D a G F u Z 2 V k I F R 5 c G U u e 2 N v d W 5 0 L D B 9 J n F 1 b 3 Q 7 L C Z x d W 9 0 O 1 N l Y 3 R p b 2 4 x L 0 d l d E V u d G l 0 e V N 0 Y X R p c 3 R p Y 3 M v Q 2 h h b m d l Z C B U e X B l L n t t Y X h U a W 1 l L D F 9 J n F 1 b 3 Q 7 L C Z x d W 9 0 O 1 N l Y 3 R p b 2 4 x L 0 d l d E V u d G l 0 e V N 0 Y X R p c 3 R p Y 3 M v Q 2 h h b m d l Z C B U e X B l L n t t Z W F u V G l t Z S w y f S Z x d W 9 0 O y w m c X V v d D t T Z W N 0 a W 9 u M S 9 H Z X R F b n R p d H l T d G F 0 a X N 0 a W N z L 0 N o Y W 5 n Z W Q g V H l w Z S 5 7 b W l u V G l t Z S w z f S Z x d W 9 0 O y w m c X V v d D t T Z W N 0 a W 9 u M S 9 H Z X R F b n R p d H l T d G F 0 a X N 0 a W N z L 0 N o Y W 5 n Z W Q g V H l w Z S 5 7 c 3 R h d G l z d G l j T m F t Z S w 0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R 2 V 0 R W 5 0 a X R 5 U 3 R h d G l z d G l j c y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H Z X R F b n R p d H l T d G F 0 a X N 0 a W N z L 0 R h d G E w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2 V 0 R W 5 0 a X R 5 U 3 R h d G l z d G l j c y 9 D a G F u Z 2 V k J T I w V H l w Z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C W n K J p J Y 8 / Q K j B 1 c e G q S J y A A A A A A I A A A A A A A N m A A D A A A A A E A A A A D L k k j O l a D Q w S k H m 3 B B r N L A A A A A A B I A A A K A A A A A Q A A A A s f S v U E u h K l 5 v Z s e S 6 b Y g l F A A A A B l q k k 0 b v R K 3 e x a H Z o P y D y Q w 2 i l 2 P y K R o 8 T 0 j V o e W 7 m 7 y r Y h x 3 L E D D l M f b F 2 t g V T 0 1 g 6 I + Q r A 6 N G o v x C e Y a c a l E D 6 w r P P w T 8 s T w Q M P I o l h d 6 x Q A A A B 0 4 f w F t x + 9 z f O 9 X 3 H b I S 5 9 R Y a W B Q = = < / D a t a M a s h u p > 
</file>

<file path=customXml/itemProps1.xml><?xml version="1.0" encoding="utf-8"?>
<ds:datastoreItem xmlns:ds="http://schemas.openxmlformats.org/officeDocument/2006/customXml" ds:itemID="{77D098B4-038B-4D59-8C9E-2B4213DE7FE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Eva, Greg</dc:creator>
  <cp:lastModifiedBy>Microsoft Office User</cp:lastModifiedBy>
  <dcterms:created xsi:type="dcterms:W3CDTF">2021-10-21T08:26:30Z</dcterms:created>
  <dcterms:modified xsi:type="dcterms:W3CDTF">2021-10-21T19:21:02Z</dcterms:modified>
</cp:coreProperties>
</file>